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1340" windowHeight="8580" activeTab="1"/>
  </bookViews>
  <sheets>
    <sheet name="QA" sheetId="1" r:id="rId1"/>
    <sheet name="Worksheet"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s>
  <calcPr calcId="145621"/>
  <customWorkbookViews>
    <customWorkbookView name="testuser - Personal View" guid="{C232F409-CA11-4574-822D-D6209A28AEAB}" mergeInterval="0" personalView="1" maximized="1" windowWidth="1783" windowHeight="922" activeSheetId="2"/>
    <customWorkbookView name="Information Systems - Personal View" guid="{96090A9F-3CEB-403F-A0D5-05B99B00374A}" mergeInterval="0" personalView="1" maximized="1" windowWidth="1020" windowHeight="605" activeSheetId="1"/>
    <customWorkbookView name="district3 - Personal View" guid="{715D1AC5-A967-415A-AAF7-D3C6A25B18A0}" mergeInterval="0" personalView="1" maximized="1" windowWidth="1280" windowHeight="758" activeSheetId="1"/>
    <customWorkbookView name="testuster - Personal View" guid="{8782E5BE-D95F-4A6E-9028-D5CD8462B3DE}" mergeInterval="0" personalView="1" maximized="1" windowWidth="1920" windowHeight="975" activeSheetId="2"/>
  </customWorkbookViews>
</workbook>
</file>

<file path=xl/calcChain.xml><?xml version="1.0" encoding="utf-8"?>
<calcChain xmlns="http://schemas.openxmlformats.org/spreadsheetml/2006/main">
  <c r="D3" i="2" l="1"/>
  <c r="A3" i="2"/>
  <c r="G5" i="2" l="1"/>
  <c r="E26" i="2" s="1"/>
  <c r="F8" i="2"/>
  <c r="F11" i="2"/>
  <c r="F13" i="2"/>
  <c r="D17" i="2"/>
  <c r="E17" i="2"/>
  <c r="F17" i="1"/>
  <c r="I17" i="1" s="1"/>
  <c r="F18" i="1"/>
  <c r="I18" i="1"/>
  <c r="F19" i="1"/>
  <c r="I19" i="1" s="1"/>
  <c r="F20" i="1"/>
  <c r="I20" i="1" s="1"/>
  <c r="F21" i="1"/>
  <c r="I21" i="1" s="1"/>
  <c r="F22" i="1"/>
  <c r="I22" i="1"/>
  <c r="F23" i="1"/>
  <c r="I23" i="1" s="1"/>
  <c r="F24" i="1"/>
  <c r="I24" i="1"/>
  <c r="F25" i="1"/>
  <c r="I25" i="1" s="1"/>
  <c r="F22" i="2" l="1"/>
  <c r="E25" i="2" s="1"/>
  <c r="I26" i="1"/>
  <c r="G17" i="2"/>
  <c r="E27" i="2" l="1"/>
</calcChain>
</file>

<file path=xl/sharedStrings.xml><?xml version="1.0" encoding="utf-8"?>
<sst xmlns="http://schemas.openxmlformats.org/spreadsheetml/2006/main" count="125" uniqueCount="93">
  <si>
    <t xml:space="preserve"> </t>
  </si>
  <si>
    <t>MISSISSIPPI DEPARTMENT OF TRANSPORTATION</t>
  </si>
  <si>
    <t>QUANTITY ADJUSTMENT</t>
  </si>
  <si>
    <t>1.</t>
  </si>
  <si>
    <t>5.</t>
  </si>
  <si>
    <t>for the reasons stated in detail:</t>
  </si>
  <si>
    <t>Description</t>
  </si>
  <si>
    <t>Pay Item</t>
  </si>
  <si>
    <t>Previous</t>
  </si>
  <si>
    <t>Quantity</t>
  </si>
  <si>
    <t>Revised</t>
  </si>
  <si>
    <t>Increase</t>
  </si>
  <si>
    <t>or</t>
  </si>
  <si>
    <t>Decrease</t>
  </si>
  <si>
    <t>Unit</t>
  </si>
  <si>
    <t xml:space="preserve">Unit </t>
  </si>
  <si>
    <t>Price</t>
  </si>
  <si>
    <t>Amount</t>
  </si>
  <si>
    <t>-</t>
  </si>
  <si>
    <t>WORKSHEET</t>
  </si>
  <si>
    <t>REASONS:</t>
  </si>
  <si>
    <t>The following changes on the above project with stations, quantities, and items involved are recommended</t>
  </si>
  <si>
    <t xml:space="preserve">TOTAL     </t>
  </si>
  <si>
    <t>Page 2 of 2</t>
  </si>
  <si>
    <t>Page 1 of 2</t>
  </si>
  <si>
    <r>
      <t>QUANTITY ADJUSTMENT NO.</t>
    </r>
    <r>
      <rPr>
        <u/>
        <sz val="8"/>
        <rFont val="Arial"/>
        <family val="2"/>
      </rPr>
      <t xml:space="preserve"> 1</t>
    </r>
  </si>
  <si>
    <t>LF</t>
  </si>
  <si>
    <r>
      <t xml:space="preserve">COUNTY:  </t>
    </r>
    <r>
      <rPr>
        <sz val="8"/>
        <rFont val="Arial"/>
        <family val="2"/>
      </rPr>
      <t>Hinds</t>
    </r>
  </si>
  <si>
    <t>907-304-A001</t>
  </si>
  <si>
    <t>Granular Material, LVM, Class 5, Gr C</t>
  </si>
  <si>
    <t>CY</t>
  </si>
  <si>
    <t>907-403-AA002</t>
  </si>
  <si>
    <t>SMA, 12.5 mm Mixture</t>
  </si>
  <si>
    <t>TON</t>
  </si>
  <si>
    <t>907-403-M003</t>
  </si>
  <si>
    <t>WMA, ST, 12.5 mm Mixture</t>
  </si>
  <si>
    <t>234-A001</t>
  </si>
  <si>
    <t>Temporary Silt Fence</t>
  </si>
  <si>
    <t>406-A001</t>
  </si>
  <si>
    <t>Cold Milling of Bit Pav, All Depths</t>
  </si>
  <si>
    <t>SY</t>
  </si>
  <si>
    <t>907-249-A001</t>
  </si>
  <si>
    <t>Riprap for Erosion Control</t>
  </si>
  <si>
    <t>907-249-B001</t>
  </si>
  <si>
    <t>Remove and Reset Riprap</t>
  </si>
  <si>
    <t>907-403-M010</t>
  </si>
  <si>
    <t>WMA, HT, 12.5 mm Mixture</t>
  </si>
  <si>
    <t>WMA, HT, 9.5 mm Mixture</t>
  </si>
  <si>
    <t>907-403-N008</t>
  </si>
  <si>
    <r>
      <t xml:space="preserve">907-304-A001  Granular Material, LVM, Class 5 Group C - </t>
    </r>
    <r>
      <rPr>
        <sz val="8"/>
        <rFont val="Arial"/>
        <family val="2"/>
      </rPr>
      <t>During the submittal process for the project, District 3 inadvertently left a zero off the quantity, therefore making the corrected quantity 10,000 cubic yards.  Furthermore, the gravel quantity was figured on a 1.5 inch depth which is the net difference in the overall pavement thickness.  Upon beginning shoulder work, areas where the super-elevation rates on the curves were corrected created significantly deeper edge of pavement to existing gravel differentials.  Also, in many areas the safety slope does not exist and therefore must be reconstructed with granular material causing this item to over run.</t>
    </r>
  </si>
  <si>
    <r>
      <t xml:space="preserve">234-A001 Temporary Silt Fence, 907-249-A001 Riprap for Erosion Control, and 907-249-B001 Remove and Reset Riprap - </t>
    </r>
    <r>
      <rPr>
        <sz val="8"/>
        <rFont val="Arial"/>
        <family val="2"/>
      </rPr>
      <t>The original quantities for the project included 16 acres of clearing and grubbing in according with the MDOT Clearing Policy.  Later, it was seen that the MDOT did not have the money to do the clearing but the erosion control items were not reduced when the clearing was eliminated.</t>
    </r>
  </si>
  <si>
    <r>
      <t xml:space="preserve">406-A001 Cold Milling of Bituminous Paving, All Depths - </t>
    </r>
    <r>
      <rPr>
        <sz val="8"/>
        <rFont val="Arial"/>
        <family val="2"/>
      </rPr>
      <t>All of the superelevations on the curves were checked and adjusted during the milling process.  The corrections to the superelevations of the curves caused much of the milling in the curves to daylight out in the middle of a lane causing a portion of one lane and all of one shoulder not to require milling in several curves.</t>
    </r>
  </si>
  <si>
    <t>Federal match %</t>
  </si>
  <si>
    <t xml:space="preserve">Recommended for Approval </t>
  </si>
  <si>
    <t>Approved</t>
  </si>
  <si>
    <t>LPA Project Engineer / Architect</t>
  </si>
  <si>
    <t>Date</t>
  </si>
  <si>
    <t xml:space="preserve">LPA Official </t>
  </si>
  <si>
    <t>a+b+c</t>
  </si>
  <si>
    <t>from gov est</t>
  </si>
  <si>
    <t>3.</t>
  </si>
  <si>
    <t>2.  DATE:  5/3/2013</t>
  </si>
  <si>
    <t>4.  LPA:  CITY OF HORN LAKE</t>
  </si>
  <si>
    <t>6.</t>
  </si>
  <si>
    <t>8.     Previous Quantity Adjustments to this Gov. Est.</t>
  </si>
  <si>
    <t>9.    This Quantity Adjustment</t>
  </si>
  <si>
    <t>11.   Rev. Total Est. Cost of Project</t>
  </si>
  <si>
    <t>12.</t>
  </si>
  <si>
    <t>Non-Participating</t>
  </si>
  <si>
    <t>* Note:  If line 11 is greater than line 7, then a revised government estimate is required.</t>
  </si>
  <si>
    <t>*</t>
  </si>
  <si>
    <t>Participating</t>
  </si>
  <si>
    <t xml:space="preserve">        a.             Contingencies                                         </t>
  </si>
  <si>
    <t xml:space="preserve">=(participating from line 11)*(Federal Match % from line 12); not to exceed federal limit </t>
  </si>
  <si>
    <t>from previous QA's</t>
  </si>
  <si>
    <t>from page 1</t>
  </si>
  <si>
    <t>from CE&amp;I SA's</t>
  </si>
  <si>
    <r>
      <t xml:space="preserve">PROJECT NO. </t>
    </r>
    <r>
      <rPr>
        <u/>
        <sz val="8"/>
        <rFont val="Arial"/>
        <family val="2"/>
      </rPr>
      <t xml:space="preserve"> IM-0020-01(165) / 103914303000</t>
    </r>
  </si>
  <si>
    <t>Enter only areas in red</t>
  </si>
  <si>
    <t xml:space="preserve">7.      Total Cost per Gov. Est. dated </t>
  </si>
  <si>
    <t>Est. Date</t>
  </si>
  <si>
    <t>10.     CE&amp;I Adjustments dated</t>
  </si>
  <si>
    <t>SA Date if $ added</t>
  </si>
  <si>
    <t>Information is for example only and should be removed when starting a new quantity adjustment.</t>
  </si>
  <si>
    <t xml:space="preserve">        b.             Construction</t>
  </si>
  <si>
    <t xml:space="preserve">        c.             CE&amp;I</t>
  </si>
  <si>
    <t>13.  Original Federal Funds Requested</t>
  </si>
  <si>
    <t>14.  Current Estimated Federal Portion</t>
  </si>
  <si>
    <t>15.  Original Estimated Local Portion</t>
  </si>
  <si>
    <t>16.  Current Estimated Local Portion</t>
  </si>
  <si>
    <t>federal portion if not above the maximum awarded</t>
  </si>
  <si>
    <t>7-13</t>
  </si>
  <si>
    <t>11-14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</si>
</sst>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43" formatCode="_(* #,##0.00_);_(* \(#,##0.00\);_(* &quot;-&quot;??_);_(@_)"/>
    <numFmt numFmtId="164" formatCode="&quot;$&quot;#,##0.00"/>
  </numFmts>
  <fonts count="13" x14ac:knownFonts="1">
    <font>
      <sz val="10"/>
      <name val="Arial"/>
    </font>
    <font>
      <sz val="10"/>
      <name val="Arial"/>
    </font>
    <font>
      <sz val="8"/>
      <name val="Arial"/>
      <family val="2"/>
    </font>
    <font>
      <b/>
      <sz val="8"/>
      <name val="Arial"/>
      <family val="2"/>
    </font>
    <font>
      <u/>
      <sz val="8"/>
      <name val="Arial"/>
      <family val="2"/>
    </font>
    <font>
      <sz val="8"/>
      <name val="Arial"/>
    </font>
    <font>
      <sz val="10"/>
      <name val="Arial"/>
      <family val="2"/>
    </font>
    <font>
      <u val="singleAccounting"/>
      <sz val="8"/>
      <name val="Arial"/>
      <family val="2"/>
    </font>
    <font>
      <b/>
      <u val="singleAccounting"/>
      <sz val="8"/>
      <name val="Arial"/>
      <family val="2"/>
    </font>
    <font>
      <u val="singleAccounting"/>
      <sz val="8"/>
      <color rgb="FFFF0000"/>
      <name val="Arial"/>
      <family val="2"/>
    </font>
    <font>
      <b/>
      <u val="singleAccounting"/>
      <sz val="8"/>
      <color rgb="FFFF0000"/>
      <name val="Arial"/>
      <family val="2"/>
    </font>
    <font>
      <sz val="8"/>
      <color rgb="FFFF0000"/>
      <name val="Arial"/>
      <family val="2"/>
    </font>
    <font>
      <sz val="10"/>
      <color rgb="FFFF0000"/>
      <name val="Arial"/>
      <family val="2"/>
    </font>
  </fonts>
  <fills count="3">
    <fill>
      <patternFill patternType="none"/>
    </fill>
    <fill>
      <patternFill patternType="gray125"/>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128">
    <xf numFmtId="0" fontId="0" fillId="0" borderId="0" xfId="0"/>
    <xf numFmtId="0" fontId="2" fillId="0" borderId="0" xfId="0" applyFont="1"/>
    <xf numFmtId="4" fontId="3" fillId="0" borderId="0" xfId="0" applyNumberFormat="1" applyFont="1" applyAlignment="1">
      <alignment horizontal="center"/>
    </xf>
    <xf numFmtId="4" fontId="2" fillId="0" borderId="0" xfId="0" applyNumberFormat="1" applyFont="1" applyAlignment="1">
      <alignment horizontal="center"/>
    </xf>
    <xf numFmtId="0" fontId="2" fillId="0" borderId="0" xfId="0" applyFont="1" applyAlignment="1">
      <alignment horizontal="center"/>
    </xf>
    <xf numFmtId="0" fontId="3" fillId="0" borderId="0" xfId="0" applyFont="1" applyAlignment="1">
      <alignment horizontal="right"/>
    </xf>
    <xf numFmtId="0" fontId="3" fillId="0" borderId="0" xfId="0" quotePrefix="1" applyFont="1"/>
    <xf numFmtId="0" fontId="3" fillId="0" borderId="0" xfId="0" applyFont="1"/>
    <xf numFmtId="4" fontId="0" fillId="0" borderId="0" xfId="0" applyNumberFormat="1" applyAlignment="1">
      <alignment horizontal="center"/>
    </xf>
    <xf numFmtId="0" fontId="3" fillId="0" borderId="0" xfId="0" applyFont="1" applyAlignment="1">
      <alignment horizontal="center"/>
    </xf>
    <xf numFmtId="0" fontId="2" fillId="0" borderId="0" xfId="0" quotePrefix="1" applyFont="1"/>
    <xf numFmtId="0" fontId="0" fillId="0" borderId="0" xfId="0"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4" fontId="2" fillId="0" borderId="1" xfId="1" quotePrefix="1" applyNumberFormat="1" applyFont="1" applyBorder="1" applyAlignment="1">
      <alignment horizontal="center" vertical="center" wrapText="1"/>
    </xf>
    <xf numFmtId="4" fontId="2" fillId="0" borderId="1" xfId="1" applyNumberFormat="1" applyFont="1" applyBorder="1" applyAlignment="1">
      <alignment horizontal="center" vertical="center" wrapText="1"/>
    </xf>
    <xf numFmtId="0" fontId="0" fillId="0" borderId="1" xfId="0" quotePrefix="1" applyBorder="1" applyAlignment="1">
      <alignment horizontal="center" vertical="center" wrapText="1"/>
    </xf>
    <xf numFmtId="39" fontId="2" fillId="0" borderId="1" xfId="1"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7" fontId="2" fillId="0" borderId="1" xfId="1" applyNumberFormat="1" applyFont="1" applyBorder="1" applyAlignment="1">
      <alignment horizontal="right" vertical="center"/>
    </xf>
    <xf numFmtId="0" fontId="0" fillId="0" borderId="0" xfId="0" quotePrefix="1" applyBorder="1" applyAlignment="1">
      <alignment horizontal="center" vertical="center" wrapText="1"/>
    </xf>
    <xf numFmtId="4" fontId="2" fillId="0" borderId="0" xfId="1" quotePrefix="1" applyNumberFormat="1" applyFont="1" applyAlignment="1">
      <alignment horizontal="center"/>
    </xf>
    <xf numFmtId="4" fontId="2" fillId="0" borderId="0" xfId="1" applyNumberFormat="1" applyFont="1" applyAlignment="1">
      <alignment horizontal="center"/>
    </xf>
    <xf numFmtId="7" fontId="2" fillId="0" borderId="0" xfId="1" applyNumberFormat="1" applyFont="1" applyAlignment="1">
      <alignment horizontal="right"/>
    </xf>
    <xf numFmtId="2" fontId="2" fillId="0" borderId="0" xfId="1" applyNumberFormat="1" applyFont="1"/>
    <xf numFmtId="0" fontId="3" fillId="0" borderId="0" xfId="0" applyFont="1" applyAlignment="1"/>
    <xf numFmtId="7" fontId="3" fillId="0" borderId="0" xfId="1" applyNumberFormat="1" applyFont="1" applyAlignment="1">
      <alignment horizontal="right"/>
    </xf>
    <xf numFmtId="43" fontId="3" fillId="0" borderId="0" xfId="1" applyFont="1" applyAlignment="1"/>
    <xf numFmtId="0" fontId="0" fillId="0" borderId="0" xfId="0" applyAlignment="1">
      <alignment vertical="center" wrapText="1"/>
    </xf>
    <xf numFmtId="0" fontId="2" fillId="0" borderId="0" xfId="0" applyFont="1" applyAlignment="1">
      <alignment wrapText="1"/>
    </xf>
    <xf numFmtId="4" fontId="2" fillId="0" borderId="0" xfId="0" applyNumberFormat="1" applyFont="1" applyAlignment="1">
      <alignment wrapText="1"/>
    </xf>
    <xf numFmtId="2" fontId="2" fillId="0" borderId="0" xfId="1" applyNumberFormat="1" applyFont="1" applyAlignment="1">
      <alignment horizontal="center"/>
    </xf>
    <xf numFmtId="43" fontId="2" fillId="0" borderId="0" xfId="1" applyFont="1"/>
    <xf numFmtId="43" fontId="1" fillId="0" borderId="0" xfId="1"/>
    <xf numFmtId="2" fontId="3" fillId="0" borderId="0" xfId="1" applyNumberFormat="1" applyFont="1" applyAlignment="1">
      <alignment horizontal="right"/>
    </xf>
    <xf numFmtId="0" fontId="2" fillId="0" borderId="0" xfId="0" applyFont="1" applyAlignment="1">
      <alignment horizontal="right"/>
    </xf>
    <xf numFmtId="2" fontId="2" fillId="0" borderId="0" xfId="1" applyNumberFormat="1" applyFont="1" applyAlignment="1">
      <alignment horizontal="right"/>
    </xf>
    <xf numFmtId="43" fontId="3" fillId="0" borderId="0" xfId="1" applyFont="1" applyAlignment="1">
      <alignment horizontal="right"/>
    </xf>
    <xf numFmtId="7" fontId="2" fillId="0" borderId="0" xfId="0" applyNumberFormat="1" applyFont="1" applyAlignment="1">
      <alignment horizontal="right"/>
    </xf>
    <xf numFmtId="0" fontId="2" fillId="0" borderId="0" xfId="0" quotePrefix="1" applyFont="1" applyAlignment="1">
      <alignment horizontal="center"/>
    </xf>
    <xf numFmtId="0" fontId="2" fillId="0" borderId="2" xfId="0" applyFont="1" applyBorder="1" applyAlignment="1">
      <alignment horizontal="center" vertical="center" wrapText="1"/>
    </xf>
    <xf numFmtId="0" fontId="2" fillId="0" borderId="2" xfId="0" applyFont="1" applyBorder="1" applyAlignment="1">
      <alignment vertical="center" wrapText="1"/>
    </xf>
    <xf numFmtId="4" fontId="2" fillId="0" borderId="2" xfId="1" quotePrefix="1" applyNumberFormat="1" applyFont="1" applyBorder="1" applyAlignment="1">
      <alignment horizontal="center" vertical="center" wrapText="1"/>
    </xf>
    <xf numFmtId="4" fontId="2" fillId="0" borderId="2" xfId="1" applyNumberFormat="1" applyFont="1" applyBorder="1" applyAlignment="1">
      <alignment horizontal="center" vertical="center" wrapText="1"/>
    </xf>
    <xf numFmtId="39" fontId="2" fillId="0" borderId="2" xfId="1"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7" fontId="2" fillId="0" borderId="2" xfId="1" applyNumberFormat="1" applyFont="1" applyBorder="1" applyAlignment="1">
      <alignment horizontal="right" vertical="center"/>
    </xf>
    <xf numFmtId="0" fontId="6" fillId="0" borderId="0" xfId="0" applyFont="1"/>
    <xf numFmtId="7" fontId="2" fillId="0" borderId="1" xfId="1" applyNumberFormat="1" applyFont="1" applyBorder="1" applyAlignment="1">
      <alignment horizontal="center" vertical="center"/>
    </xf>
    <xf numFmtId="0" fontId="2" fillId="0" borderId="1" xfId="0" applyFont="1" applyBorder="1"/>
    <xf numFmtId="4" fontId="2" fillId="0" borderId="1" xfId="0" applyNumberFormat="1" applyFont="1" applyBorder="1" applyAlignment="1">
      <alignment horizontal="center"/>
    </xf>
    <xf numFmtId="0" fontId="0" fillId="0" borderId="1" xfId="0" applyBorder="1" applyAlignment="1">
      <alignment horizontal="center"/>
    </xf>
    <xf numFmtId="7" fontId="2" fillId="0" borderId="1" xfId="0" applyNumberFormat="1" applyFont="1" applyBorder="1"/>
    <xf numFmtId="7" fontId="9" fillId="0" borderId="0" xfId="1" applyNumberFormat="1" applyFont="1" applyAlignment="1">
      <alignment horizontal="right"/>
    </xf>
    <xf numFmtId="7" fontId="10" fillId="0" borderId="0" xfId="1" applyNumberFormat="1" applyFont="1" applyAlignment="1">
      <alignment horizontal="right"/>
    </xf>
    <xf numFmtId="164" fontId="11" fillId="0" borderId="0" xfId="0" applyNumberFormat="1" applyFont="1"/>
    <xf numFmtId="10" fontId="11" fillId="0" borderId="0" xfId="0" applyNumberFormat="1" applyFont="1"/>
    <xf numFmtId="0" fontId="2" fillId="0" borderId="3" xfId="0" applyFont="1" applyBorder="1"/>
    <xf numFmtId="0" fontId="4" fillId="0" borderId="3" xfId="0" applyFont="1" applyBorder="1"/>
    <xf numFmtId="16" fontId="2" fillId="0" borderId="0" xfId="0" quotePrefix="1" applyNumberFormat="1" applyFont="1"/>
    <xf numFmtId="4" fontId="3" fillId="0" borderId="0" xfId="0" applyNumberFormat="1" applyFont="1" applyAlignment="1">
      <alignment horizontal="left"/>
    </xf>
    <xf numFmtId="0" fontId="2" fillId="0" borderId="0" xfId="0" quotePrefix="1" applyNumberFormat="1" applyFont="1" applyAlignment="1">
      <alignment horizontal="left"/>
    </xf>
    <xf numFmtId="0" fontId="2" fillId="0" borderId="0" xfId="0" quotePrefix="1" applyFont="1" applyBorder="1"/>
    <xf numFmtId="0" fontId="2" fillId="0" borderId="0" xfId="0" applyFont="1" applyBorder="1"/>
    <xf numFmtId="0" fontId="0" fillId="0" borderId="0" xfId="0" applyBorder="1"/>
    <xf numFmtId="164" fontId="11" fillId="0" borderId="0" xfId="0" applyNumberFormat="1" applyFont="1" applyBorder="1"/>
    <xf numFmtId="0" fontId="3" fillId="0" borderId="0" xfId="0" quotePrefix="1" applyFont="1" applyAlignment="1">
      <alignment horizontal="right"/>
    </xf>
    <xf numFmtId="0" fontId="2" fillId="2" borderId="10" xfId="0" applyFont="1" applyFill="1" applyBorder="1"/>
    <xf numFmtId="0" fontId="0" fillId="2" borderId="10" xfId="0" applyFill="1" applyBorder="1"/>
    <xf numFmtId="43" fontId="2" fillId="0" borderId="1" xfId="1" applyFont="1" applyBorder="1"/>
    <xf numFmtId="0" fontId="2" fillId="0" borderId="1" xfId="0" applyFont="1" applyBorder="1" applyAlignment="1">
      <alignment horizontal="center"/>
    </xf>
    <xf numFmtId="7" fontId="2" fillId="0" borderId="0" xfId="1" applyNumberFormat="1" applyFont="1" applyFill="1" applyAlignment="1">
      <alignment horizontal="right"/>
    </xf>
    <xf numFmtId="7" fontId="2" fillId="0" borderId="0" xfId="1" applyNumberFormat="1" applyFont="1" applyBorder="1" applyAlignment="1">
      <alignment horizontal="right"/>
    </xf>
    <xf numFmtId="4" fontId="11" fillId="0" borderId="0" xfId="0" applyNumberFormat="1" applyFont="1" applyAlignment="1">
      <alignment horizontal="center"/>
    </xf>
    <xf numFmtId="164" fontId="2" fillId="2" borderId="11" xfId="0" applyNumberFormat="1" applyFont="1" applyFill="1" applyBorder="1" applyProtection="1"/>
    <xf numFmtId="43" fontId="2" fillId="0" borderId="0" xfId="0" applyNumberFormat="1" applyFont="1" applyProtection="1"/>
    <xf numFmtId="7" fontId="8" fillId="0" borderId="0" xfId="1" applyNumberFormat="1" applyFont="1" applyAlignment="1" applyProtection="1">
      <alignment horizontal="right"/>
    </xf>
    <xf numFmtId="7" fontId="4" fillId="0" borderId="0" xfId="1" applyNumberFormat="1" applyFont="1" applyBorder="1" applyAlignment="1" applyProtection="1">
      <alignment horizontal="right"/>
    </xf>
    <xf numFmtId="7" fontId="4" fillId="0" borderId="0" xfId="0" applyNumberFormat="1" applyFont="1" applyBorder="1" applyAlignment="1" applyProtection="1">
      <alignment horizontal="right"/>
    </xf>
    <xf numFmtId="7" fontId="7" fillId="0" borderId="0" xfId="1" applyNumberFormat="1" applyFont="1" applyBorder="1" applyAlignment="1" applyProtection="1">
      <alignment horizontal="right"/>
    </xf>
    <xf numFmtId="7" fontId="7" fillId="0" borderId="0" xfId="1" applyNumberFormat="1" applyFont="1" applyAlignment="1" applyProtection="1">
      <alignment horizontal="right"/>
    </xf>
    <xf numFmtId="164" fontId="11" fillId="0" borderId="1" xfId="0" applyNumberFormat="1" applyFont="1" applyBorder="1" applyAlignment="1" applyProtection="1">
      <alignment horizontal="center"/>
      <protection locked="0"/>
    </xf>
    <xf numFmtId="10" fontId="11" fillId="0" borderId="0" xfId="0" applyNumberFormat="1" applyFont="1" applyAlignment="1" applyProtection="1">
      <alignment horizontal="center"/>
      <protection locked="0"/>
    </xf>
    <xf numFmtId="0" fontId="2" fillId="0" borderId="0" xfId="0" applyFont="1" applyAlignment="1" applyProtection="1">
      <alignment horizontal="right"/>
    </xf>
    <xf numFmtId="0" fontId="11" fillId="0" borderId="0" xfId="0" applyFont="1"/>
    <xf numFmtId="0" fontId="2" fillId="0" borderId="0" xfId="0" applyFont="1" applyProtection="1"/>
    <xf numFmtId="0" fontId="3" fillId="0" borderId="0" xfId="0" applyFont="1" applyAlignment="1" applyProtection="1"/>
    <xf numFmtId="0" fontId="2" fillId="0" borderId="0" xfId="0" quotePrefix="1" applyFont="1" applyProtection="1"/>
    <xf numFmtId="164" fontId="11" fillId="0" borderId="0" xfId="1" applyNumberFormat="1" applyFont="1" applyBorder="1" applyAlignment="1" applyProtection="1">
      <alignment horizontal="center"/>
      <protection locked="0"/>
    </xf>
    <xf numFmtId="164" fontId="11" fillId="0" borderId="0" xfId="0" applyNumberFormat="1" applyFont="1" applyBorder="1" applyAlignment="1" applyProtection="1">
      <alignment horizontal="center"/>
      <protection locked="0"/>
    </xf>
    <xf numFmtId="164" fontId="11" fillId="0" borderId="1" xfId="1" applyNumberFormat="1" applyFont="1" applyBorder="1" applyAlignment="1" applyProtection="1">
      <alignment horizontal="center"/>
      <protection locked="0"/>
    </xf>
    <xf numFmtId="164" fontId="11" fillId="0" borderId="13" xfId="0" applyNumberFormat="1" applyFont="1" applyBorder="1" applyAlignment="1" applyProtection="1">
      <alignment horizontal="center"/>
      <protection locked="0"/>
    </xf>
    <xf numFmtId="14" fontId="11" fillId="0" borderId="0" xfId="1" applyNumberFormat="1" applyFont="1" applyAlignment="1" applyProtection="1">
      <alignment horizontal="left"/>
      <protection locked="0"/>
    </xf>
    <xf numFmtId="14" fontId="11" fillId="0" borderId="0" xfId="0" applyNumberFormat="1" applyFont="1" applyAlignment="1" applyProtection="1">
      <alignment horizontal="left"/>
      <protection locked="0"/>
    </xf>
    <xf numFmtId="164" fontId="2" fillId="0" borderId="0" xfId="0" applyNumberFormat="1" applyFont="1" applyAlignment="1" applyProtection="1">
      <alignment horizontal="center"/>
    </xf>
    <xf numFmtId="0" fontId="12" fillId="0" borderId="0" xfId="0" applyFont="1"/>
    <xf numFmtId="0" fontId="0" fillId="0" borderId="0" xfId="0"/>
    <xf numFmtId="0" fontId="2" fillId="0" borderId="0" xfId="0" applyFont="1"/>
    <xf numFmtId="0" fontId="2" fillId="0" borderId="0" xfId="0" quotePrefix="1" applyFont="1"/>
    <xf numFmtId="0" fontId="2" fillId="0" borderId="0" xfId="0" applyFont="1" applyAlignment="1">
      <alignment horizontal="right"/>
    </xf>
    <xf numFmtId="0" fontId="6" fillId="0" borderId="0" xfId="0" applyFont="1"/>
    <xf numFmtId="10" fontId="11" fillId="0" borderId="0" xfId="0" applyNumberFormat="1" applyFont="1"/>
    <xf numFmtId="0" fontId="2" fillId="0" borderId="0" xfId="0" quotePrefix="1" applyNumberFormat="1" applyFont="1" applyAlignment="1">
      <alignment horizontal="left"/>
    </xf>
    <xf numFmtId="0" fontId="6" fillId="0" borderId="0" xfId="0" applyFont="1" applyAlignment="1">
      <alignment horizontal="center"/>
    </xf>
    <xf numFmtId="49" fontId="2" fillId="0" borderId="0" xfId="0" applyNumberFormat="1" applyFont="1"/>
    <xf numFmtId="7" fontId="0" fillId="0" borderId="0" xfId="0" applyNumberFormat="1"/>
    <xf numFmtId="0" fontId="2" fillId="0" borderId="4" xfId="0" applyFont="1" applyBorder="1"/>
    <xf numFmtId="0" fontId="0" fillId="0" borderId="4" xfId="0" applyBorder="1"/>
    <xf numFmtId="0" fontId="2" fillId="2" borderId="4" xfId="0" applyFont="1" applyFill="1" applyBorder="1"/>
    <xf numFmtId="0" fontId="0" fillId="2" borderId="4" xfId="0" applyFill="1" applyBorder="1"/>
    <xf numFmtId="0" fontId="2" fillId="0" borderId="0" xfId="0" applyFont="1" applyBorder="1"/>
    <xf numFmtId="164" fontId="2" fillId="0" borderId="0" xfId="0" applyNumberFormat="1" applyFont="1"/>
    <xf numFmtId="0" fontId="2" fillId="0" borderId="6" xfId="0" applyFont="1" applyBorder="1"/>
    <xf numFmtId="0" fontId="0" fillId="0" borderId="6" xfId="0" applyBorder="1"/>
    <xf numFmtId="164" fontId="6" fillId="0" borderId="0" xfId="0" applyNumberFormat="1" applyFont="1"/>
    <xf numFmtId="164" fontId="2" fillId="0" borderId="12" xfId="0" applyNumberFormat="1" applyFont="1" applyBorder="1" applyProtection="1"/>
    <xf numFmtId="164" fontId="2" fillId="2" borderId="12" xfId="0" applyNumberFormat="1" applyFont="1" applyFill="1" applyBorder="1" applyProtection="1"/>
    <xf numFmtId="164" fontId="11" fillId="0" borderId="7" xfId="0" applyNumberFormat="1" applyFont="1" applyBorder="1" applyProtection="1">
      <protection locked="0"/>
    </xf>
    <xf numFmtId="164" fontId="2" fillId="0" borderId="0" xfId="0" applyNumberFormat="1" applyFont="1"/>
    <xf numFmtId="0" fontId="2" fillId="0" borderId="5" xfId="0" quotePrefix="1" applyFont="1" applyBorder="1"/>
    <xf numFmtId="0" fontId="2" fillId="2" borderId="8" xfId="0" quotePrefix="1" applyFont="1" applyFill="1" applyBorder="1"/>
    <xf numFmtId="0" fontId="2" fillId="0" borderId="8" xfId="0" quotePrefix="1" applyFont="1" applyBorder="1"/>
    <xf numFmtId="0" fontId="2" fillId="2" borderId="9" xfId="0" quotePrefix="1" applyFont="1" applyFill="1" applyBorder="1"/>
    <xf numFmtId="0" fontId="3" fillId="0" borderId="0" xfId="0" applyFont="1" applyAlignment="1">
      <alignment vertical="center" wrapText="1"/>
    </xf>
    <xf numFmtId="0" fontId="6" fillId="0" borderId="0" xfId="0" applyFont="1" applyAlignment="1">
      <alignment vertical="center" wrapText="1"/>
    </xf>
    <xf numFmtId="0" fontId="5" fillId="0" borderId="0" xfId="0" applyFont="1" applyAlignment="1">
      <alignment vertical="center" wrapText="1"/>
    </xf>
    <xf numFmtId="0" fontId="0" fillId="0" borderId="0" xfId="0" applyAlignment="1">
      <alignment vertical="center" wrapText="1"/>
    </xf>
    <xf numFmtId="0" fontId="3" fillId="0" borderId="0" xfId="0" applyFont="1" applyAlignment="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workbookViewId="0">
      <selection activeCell="A32" sqref="A32:I32"/>
    </sheetView>
  </sheetViews>
  <sheetFormatPr defaultRowHeight="12.75" x14ac:dyDescent="0.2"/>
  <cols>
    <col min="1" max="1" width="12.140625" customWidth="1"/>
    <col min="2" max="2" width="26.85546875" customWidth="1"/>
    <col min="3" max="3" width="8.42578125" customWidth="1"/>
    <col min="4" max="4" width="8.5703125" customWidth="1"/>
    <col min="5" max="5" width="0.140625" customWidth="1"/>
    <col min="7" max="7" width="6.7109375" customWidth="1"/>
    <col min="8" max="8" width="8" customWidth="1"/>
    <col min="9" max="9" width="11.7109375" customWidth="1"/>
  </cols>
  <sheetData>
    <row r="1" spans="1:10" x14ac:dyDescent="0.2">
      <c r="A1" s="1"/>
      <c r="B1" s="1"/>
      <c r="C1" s="2" t="s">
        <v>1</v>
      </c>
      <c r="D1" s="3"/>
      <c r="E1" s="4"/>
      <c r="F1" s="1"/>
      <c r="G1" s="4"/>
      <c r="H1" s="4"/>
      <c r="I1" s="5" t="s">
        <v>24</v>
      </c>
    </row>
    <row r="2" spans="1:10" x14ac:dyDescent="0.2">
      <c r="A2" s="1"/>
      <c r="B2" s="1"/>
      <c r="C2" s="3"/>
      <c r="D2" s="3"/>
      <c r="E2" s="4"/>
      <c r="F2" s="1"/>
      <c r="G2" s="4"/>
      <c r="H2" s="4"/>
    </row>
    <row r="3" spans="1:10" x14ac:dyDescent="0.2">
      <c r="A3" s="1"/>
      <c r="B3" s="1"/>
      <c r="C3" s="2" t="s">
        <v>2</v>
      </c>
      <c r="D3" s="3"/>
      <c r="E3" s="4"/>
      <c r="F3" s="1"/>
      <c r="G3" s="4"/>
      <c r="H3" s="4"/>
      <c r="J3" s="95" t="s">
        <v>83</v>
      </c>
    </row>
    <row r="4" spans="1:10" x14ac:dyDescent="0.2">
      <c r="A4" s="1"/>
      <c r="B4" s="1"/>
      <c r="C4" s="3"/>
      <c r="D4" s="3"/>
      <c r="E4" s="4"/>
      <c r="F4" s="1"/>
      <c r="G4" s="4"/>
      <c r="H4" s="4"/>
    </row>
    <row r="5" spans="1:10" x14ac:dyDescent="0.2">
      <c r="A5" s="6" t="s">
        <v>3</v>
      </c>
      <c r="B5" s="7" t="s">
        <v>25</v>
      </c>
      <c r="C5" s="3"/>
      <c r="E5" s="4"/>
      <c r="F5" s="60" t="s">
        <v>61</v>
      </c>
      <c r="G5" s="4"/>
      <c r="H5" s="4"/>
    </row>
    <row r="6" spans="1:10" x14ac:dyDescent="0.2">
      <c r="A6" s="1"/>
      <c r="B6" s="1"/>
      <c r="C6" s="3"/>
      <c r="D6" s="3" t="s">
        <v>0</v>
      </c>
      <c r="E6" s="4"/>
      <c r="F6" s="1"/>
      <c r="G6" s="4"/>
      <c r="H6" s="4"/>
    </row>
    <row r="7" spans="1:10" x14ac:dyDescent="0.2">
      <c r="A7" s="6" t="s">
        <v>60</v>
      </c>
      <c r="B7" s="7" t="s">
        <v>77</v>
      </c>
      <c r="C7" s="3"/>
      <c r="E7" s="4"/>
      <c r="F7" s="60" t="s">
        <v>62</v>
      </c>
      <c r="G7" s="4"/>
      <c r="H7" s="4"/>
    </row>
    <row r="8" spans="1:10" x14ac:dyDescent="0.2">
      <c r="A8" s="1"/>
      <c r="B8" s="10"/>
      <c r="C8" s="3"/>
      <c r="D8" s="3"/>
      <c r="E8" s="4"/>
      <c r="F8" s="1"/>
      <c r="G8" s="4"/>
      <c r="H8" s="4"/>
    </row>
    <row r="9" spans="1:10" x14ac:dyDescent="0.2">
      <c r="A9" s="6" t="s">
        <v>4</v>
      </c>
      <c r="B9" s="7" t="s">
        <v>27</v>
      </c>
      <c r="C9" s="3"/>
      <c r="D9" s="3"/>
      <c r="E9" s="4"/>
      <c r="F9" s="1"/>
      <c r="G9" s="4"/>
      <c r="H9" s="4"/>
    </row>
    <row r="10" spans="1:10" x14ac:dyDescent="0.2">
      <c r="A10" s="1"/>
      <c r="B10" s="1"/>
      <c r="C10" s="3"/>
      <c r="D10" s="3"/>
      <c r="E10" s="4"/>
      <c r="F10" s="1"/>
      <c r="G10" s="4"/>
      <c r="H10" s="4"/>
    </row>
    <row r="11" spans="1:10" x14ac:dyDescent="0.2">
      <c r="A11" s="6" t="s">
        <v>63</v>
      </c>
      <c r="B11" s="1" t="s">
        <v>21</v>
      </c>
      <c r="C11" s="3"/>
      <c r="D11" s="3"/>
      <c r="E11" s="4"/>
      <c r="F11" s="1"/>
      <c r="G11" s="4"/>
      <c r="H11" s="4"/>
    </row>
    <row r="12" spans="1:10" x14ac:dyDescent="0.2">
      <c r="A12" s="1"/>
      <c r="B12" s="1" t="s">
        <v>5</v>
      </c>
      <c r="C12" s="3"/>
      <c r="D12" s="3"/>
      <c r="E12" s="4"/>
      <c r="F12" s="1"/>
      <c r="G12" s="4"/>
      <c r="H12" s="4"/>
    </row>
    <row r="13" spans="1:10" x14ac:dyDescent="0.2">
      <c r="A13" s="1"/>
      <c r="B13" s="1"/>
      <c r="C13" s="3"/>
      <c r="D13" s="3"/>
      <c r="E13" s="4"/>
      <c r="F13" s="1"/>
      <c r="G13" s="11"/>
      <c r="H13" s="11"/>
    </row>
    <row r="14" spans="1:10" x14ac:dyDescent="0.2">
      <c r="A14" s="9" t="s">
        <v>7</v>
      </c>
      <c r="B14" s="9" t="s">
        <v>6</v>
      </c>
      <c r="C14" s="2" t="s">
        <v>8</v>
      </c>
      <c r="D14" s="2" t="s">
        <v>10</v>
      </c>
      <c r="E14" s="11"/>
      <c r="F14" s="9" t="s">
        <v>11</v>
      </c>
      <c r="G14" s="9" t="s">
        <v>14</v>
      </c>
      <c r="H14" s="9" t="s">
        <v>15</v>
      </c>
      <c r="I14" s="9" t="s">
        <v>17</v>
      </c>
    </row>
    <row r="15" spans="1:10" x14ac:dyDescent="0.2">
      <c r="A15" s="1"/>
      <c r="B15" s="1"/>
      <c r="C15" s="2" t="s">
        <v>9</v>
      </c>
      <c r="D15" s="2" t="s">
        <v>9</v>
      </c>
      <c r="E15" s="11"/>
      <c r="F15" s="9" t="s">
        <v>12</v>
      </c>
      <c r="G15" s="4"/>
      <c r="H15" s="9" t="s">
        <v>16</v>
      </c>
      <c r="I15" s="1"/>
    </row>
    <row r="16" spans="1:10" x14ac:dyDescent="0.2">
      <c r="A16" s="1"/>
      <c r="B16" s="1"/>
      <c r="C16" s="3"/>
      <c r="D16" s="8"/>
      <c r="E16" s="11"/>
      <c r="F16" s="9" t="s">
        <v>13</v>
      </c>
      <c r="G16" s="11"/>
      <c r="H16" s="11"/>
    </row>
    <row r="17" spans="1:12" x14ac:dyDescent="0.2">
      <c r="A17" s="49" t="s">
        <v>36</v>
      </c>
      <c r="B17" s="49" t="s">
        <v>37</v>
      </c>
      <c r="C17" s="50">
        <v>5000</v>
      </c>
      <c r="D17" s="50">
        <v>150</v>
      </c>
      <c r="E17" s="51"/>
      <c r="F17" s="17">
        <f t="shared" ref="F17:F23" si="0">D17-C17</f>
        <v>-4850</v>
      </c>
      <c r="G17" s="48" t="s">
        <v>26</v>
      </c>
      <c r="H17" s="19">
        <v>5</v>
      </c>
      <c r="I17" s="52">
        <f t="shared" ref="I17:I25" si="1">H17*F17</f>
        <v>-24250</v>
      </c>
    </row>
    <row r="18" spans="1:12" x14ac:dyDescent="0.2">
      <c r="A18" s="49" t="s">
        <v>38</v>
      </c>
      <c r="B18" s="49" t="s">
        <v>39</v>
      </c>
      <c r="C18" s="50">
        <v>444120</v>
      </c>
      <c r="D18" s="50">
        <v>380600</v>
      </c>
      <c r="E18" s="51"/>
      <c r="F18" s="17">
        <f>D18-C18</f>
        <v>-63520</v>
      </c>
      <c r="G18" s="48" t="s">
        <v>40</v>
      </c>
      <c r="H18" s="19">
        <v>1.3</v>
      </c>
      <c r="I18" s="52">
        <f t="shared" si="1"/>
        <v>-82576</v>
      </c>
    </row>
    <row r="19" spans="1:12" x14ac:dyDescent="0.2">
      <c r="A19" s="49" t="s">
        <v>41</v>
      </c>
      <c r="B19" s="49" t="s">
        <v>42</v>
      </c>
      <c r="C19" s="50">
        <v>650</v>
      </c>
      <c r="D19" s="50">
        <v>0</v>
      </c>
      <c r="E19" s="51"/>
      <c r="F19" s="17">
        <f>D19-C19</f>
        <v>-650</v>
      </c>
      <c r="G19" s="48" t="s">
        <v>33</v>
      </c>
      <c r="H19" s="19">
        <v>74</v>
      </c>
      <c r="I19" s="52">
        <f t="shared" si="1"/>
        <v>-48100</v>
      </c>
    </row>
    <row r="20" spans="1:12" x14ac:dyDescent="0.2">
      <c r="A20" s="49" t="s">
        <v>43</v>
      </c>
      <c r="B20" s="49" t="s">
        <v>44</v>
      </c>
      <c r="C20" s="50">
        <v>100</v>
      </c>
      <c r="D20" s="50">
        <v>0</v>
      </c>
      <c r="E20" s="51"/>
      <c r="F20" s="17">
        <f>D20-C20</f>
        <v>-100</v>
      </c>
      <c r="G20" s="48" t="s">
        <v>30</v>
      </c>
      <c r="H20" s="19">
        <v>130</v>
      </c>
      <c r="I20" s="52">
        <f t="shared" si="1"/>
        <v>-13000</v>
      </c>
    </row>
    <row r="21" spans="1:12" ht="12" customHeight="1" x14ac:dyDescent="0.2">
      <c r="A21" s="12" t="s">
        <v>28</v>
      </c>
      <c r="B21" s="13" t="s">
        <v>29</v>
      </c>
      <c r="C21" s="14">
        <v>1000</v>
      </c>
      <c r="D21" s="15">
        <v>30000</v>
      </c>
      <c r="E21" s="16" t="s">
        <v>18</v>
      </c>
      <c r="F21" s="17">
        <f t="shared" si="0"/>
        <v>29000</v>
      </c>
      <c r="G21" s="18" t="s">
        <v>30</v>
      </c>
      <c r="H21" s="19">
        <v>27</v>
      </c>
      <c r="I21" s="19">
        <f t="shared" si="1"/>
        <v>783000</v>
      </c>
    </row>
    <row r="22" spans="1:12" ht="14.25" customHeight="1" x14ac:dyDescent="0.2">
      <c r="A22" s="12" t="s">
        <v>31</v>
      </c>
      <c r="B22" s="13" t="s">
        <v>32</v>
      </c>
      <c r="C22" s="14">
        <v>37200</v>
      </c>
      <c r="D22" s="15">
        <v>33939.120000000003</v>
      </c>
      <c r="E22" s="20"/>
      <c r="F22" s="17">
        <f t="shared" si="0"/>
        <v>-3260.8799999999974</v>
      </c>
      <c r="G22" s="18" t="s">
        <v>33</v>
      </c>
      <c r="H22" s="19">
        <v>102.15</v>
      </c>
      <c r="I22" s="19">
        <f t="shared" si="1"/>
        <v>-333098.89199999976</v>
      </c>
    </row>
    <row r="23" spans="1:12" ht="12" customHeight="1" x14ac:dyDescent="0.2">
      <c r="A23" s="40" t="s">
        <v>34</v>
      </c>
      <c r="B23" s="41" t="s">
        <v>35</v>
      </c>
      <c r="C23" s="42">
        <v>20000</v>
      </c>
      <c r="D23" s="43">
        <v>11296.15</v>
      </c>
      <c r="E23" s="20"/>
      <c r="F23" s="44">
        <f t="shared" si="0"/>
        <v>-8703.85</v>
      </c>
      <c r="G23" s="45" t="s">
        <v>33</v>
      </c>
      <c r="H23" s="46">
        <v>64.47</v>
      </c>
      <c r="I23" s="46">
        <f t="shared" si="1"/>
        <v>-561137.2095</v>
      </c>
    </row>
    <row r="24" spans="1:12" ht="12" customHeight="1" x14ac:dyDescent="0.2">
      <c r="A24" s="12" t="s">
        <v>45</v>
      </c>
      <c r="B24" s="13" t="s">
        <v>46</v>
      </c>
      <c r="C24" s="14">
        <v>9000</v>
      </c>
      <c r="D24" s="15">
        <v>7454</v>
      </c>
      <c r="E24" s="16"/>
      <c r="F24" s="17">
        <f>D24-C24</f>
        <v>-1546</v>
      </c>
      <c r="G24" s="18" t="s">
        <v>33</v>
      </c>
      <c r="H24" s="19">
        <v>60.66</v>
      </c>
      <c r="I24" s="19">
        <f t="shared" si="1"/>
        <v>-93780.36</v>
      </c>
    </row>
    <row r="25" spans="1:12" ht="12" customHeight="1" x14ac:dyDescent="0.2">
      <c r="A25" s="12" t="s">
        <v>48</v>
      </c>
      <c r="B25" s="13" t="s">
        <v>47</v>
      </c>
      <c r="C25" s="14">
        <v>6000</v>
      </c>
      <c r="D25" s="15">
        <v>600</v>
      </c>
      <c r="E25" s="16"/>
      <c r="F25" s="17">
        <f>D25-C25</f>
        <v>-5400</v>
      </c>
      <c r="G25" s="18" t="s">
        <v>33</v>
      </c>
      <c r="H25" s="19">
        <v>73.22</v>
      </c>
      <c r="I25" s="19">
        <f t="shared" si="1"/>
        <v>-395388</v>
      </c>
    </row>
    <row r="26" spans="1:12" x14ac:dyDescent="0.2">
      <c r="A26" s="1"/>
      <c r="B26" s="1"/>
      <c r="C26" s="21"/>
      <c r="D26" s="22"/>
      <c r="E26" s="4"/>
      <c r="F26" s="24"/>
      <c r="G26" s="4"/>
      <c r="H26" s="25" t="s">
        <v>22</v>
      </c>
      <c r="I26" s="26">
        <f>SUM(I17:I25)</f>
        <v>-768330.46149999974</v>
      </c>
    </row>
    <row r="27" spans="1:12" x14ac:dyDescent="0.2">
      <c r="A27" s="1"/>
      <c r="B27" s="1"/>
      <c r="C27" s="21"/>
      <c r="D27" s="22"/>
      <c r="E27" s="4"/>
      <c r="F27" s="24"/>
      <c r="G27" s="4"/>
      <c r="H27" s="25"/>
      <c r="I27" s="26"/>
    </row>
    <row r="28" spans="1:12" x14ac:dyDescent="0.2">
      <c r="A28" s="7" t="s">
        <v>20</v>
      </c>
      <c r="B28" s="1"/>
      <c r="C28" s="21"/>
      <c r="D28" s="22"/>
      <c r="E28" s="4"/>
      <c r="F28" s="24"/>
      <c r="G28" s="4"/>
      <c r="H28" s="25"/>
      <c r="I28" s="27"/>
      <c r="L28" s="47" t="s">
        <v>0</v>
      </c>
    </row>
    <row r="29" spans="1:12" ht="48.75" customHeight="1" x14ac:dyDescent="0.2">
      <c r="A29" s="123" t="s">
        <v>50</v>
      </c>
      <c r="B29" s="124"/>
      <c r="C29" s="124"/>
      <c r="D29" s="124"/>
      <c r="E29" s="124"/>
      <c r="F29" s="124"/>
      <c r="G29" s="124"/>
      <c r="H29" s="124"/>
      <c r="I29" s="124"/>
      <c r="K29" s="47" t="s">
        <v>0</v>
      </c>
    </row>
    <row r="30" spans="1:12" ht="0.75" customHeight="1" x14ac:dyDescent="0.2">
      <c r="A30" s="124"/>
      <c r="B30" s="124"/>
      <c r="C30" s="124"/>
      <c r="D30" s="124"/>
      <c r="E30" s="124"/>
      <c r="F30" s="124"/>
      <c r="G30" s="124"/>
      <c r="H30" s="124"/>
      <c r="I30" s="124"/>
    </row>
    <row r="31" spans="1:12" ht="37.5" customHeight="1" x14ac:dyDescent="0.2">
      <c r="A31" s="123" t="s">
        <v>51</v>
      </c>
      <c r="B31" s="125"/>
      <c r="C31" s="125"/>
      <c r="D31" s="125"/>
      <c r="E31" s="125"/>
      <c r="F31" s="125"/>
      <c r="G31" s="125"/>
      <c r="H31" s="125"/>
      <c r="I31" s="125"/>
    </row>
    <row r="32" spans="1:12" ht="75" customHeight="1" x14ac:dyDescent="0.2">
      <c r="A32" s="123" t="s">
        <v>49</v>
      </c>
      <c r="B32" s="126"/>
      <c r="C32" s="126"/>
      <c r="D32" s="126"/>
      <c r="E32" s="126"/>
      <c r="F32" s="126"/>
      <c r="G32" s="126"/>
      <c r="H32" s="126"/>
      <c r="I32" s="126"/>
    </row>
    <row r="33" spans="1:9" x14ac:dyDescent="0.2">
      <c r="A33" s="28"/>
      <c r="B33" s="28"/>
      <c r="C33" s="28"/>
      <c r="D33" s="28"/>
      <c r="E33" s="28"/>
      <c r="F33" s="28"/>
      <c r="G33" s="28"/>
      <c r="H33" s="28"/>
      <c r="I33" s="28"/>
    </row>
    <row r="34" spans="1:9" x14ac:dyDescent="0.2">
      <c r="A34" s="1"/>
      <c r="B34" s="1"/>
      <c r="C34" s="3"/>
      <c r="D34" s="3"/>
      <c r="E34" s="4"/>
    </row>
    <row r="35" spans="1:9" x14ac:dyDescent="0.2">
      <c r="A35" s="1"/>
      <c r="B35" s="1"/>
      <c r="C35" s="22"/>
      <c r="D35" s="3"/>
      <c r="E35" s="4"/>
    </row>
    <row r="36" spans="1:9" x14ac:dyDescent="0.2">
      <c r="A36" s="1"/>
      <c r="B36" s="1"/>
      <c r="C36" s="22"/>
      <c r="D36" s="3"/>
      <c r="E36" s="4"/>
    </row>
    <row r="37" spans="1:9" x14ac:dyDescent="0.2">
      <c r="A37" s="1"/>
      <c r="B37" s="1"/>
      <c r="C37" s="21"/>
      <c r="D37" s="22"/>
      <c r="E37" s="4"/>
    </row>
    <row r="38" spans="1:9" x14ac:dyDescent="0.2">
      <c r="A38" s="1"/>
      <c r="B38" s="1"/>
      <c r="C38" s="21"/>
      <c r="D38" s="22"/>
      <c r="E38" s="4"/>
      <c r="F38" s="24"/>
      <c r="G38" s="4"/>
      <c r="H38" s="25"/>
      <c r="I38" s="26"/>
    </row>
    <row r="39" spans="1:9" x14ac:dyDescent="0.2">
      <c r="A39" s="1"/>
      <c r="B39" s="1"/>
      <c r="C39" s="21"/>
      <c r="D39" s="22"/>
      <c r="E39" s="4"/>
      <c r="F39" s="24"/>
      <c r="G39" s="4"/>
      <c r="H39" s="25"/>
      <c r="I39" s="26"/>
    </row>
    <row r="40" spans="1:9" x14ac:dyDescent="0.2">
      <c r="A40" s="1"/>
      <c r="B40" s="1"/>
      <c r="C40" s="21"/>
      <c r="D40" s="22"/>
      <c r="E40" s="4"/>
      <c r="F40" s="24"/>
      <c r="G40" s="4"/>
      <c r="H40" s="25"/>
      <c r="I40" s="26"/>
    </row>
    <row r="41" spans="1:9" x14ac:dyDescent="0.2">
      <c r="A41" s="29"/>
      <c r="B41" s="29"/>
      <c r="C41" s="30"/>
      <c r="D41" s="30"/>
      <c r="E41" s="29"/>
      <c r="F41" s="29"/>
      <c r="G41" s="29"/>
      <c r="H41" s="29"/>
      <c r="I41" s="29"/>
    </row>
    <row r="42" spans="1:9" x14ac:dyDescent="0.2">
      <c r="A42" s="1"/>
      <c r="B42" s="1"/>
      <c r="C42" s="8"/>
      <c r="D42" s="8"/>
      <c r="E42" s="11"/>
      <c r="G42" s="11"/>
      <c r="H42" s="11"/>
    </row>
    <row r="43" spans="1:9" x14ac:dyDescent="0.2">
      <c r="A43" s="1"/>
      <c r="B43" s="1"/>
      <c r="C43" s="21"/>
      <c r="D43" s="22"/>
      <c r="E43" s="4"/>
      <c r="F43" s="24"/>
      <c r="G43" s="4"/>
      <c r="H43" s="31"/>
      <c r="I43" s="32"/>
    </row>
    <row r="44" spans="1:9" x14ac:dyDescent="0.2">
      <c r="A44" s="1"/>
      <c r="B44" s="1"/>
      <c r="C44" s="21"/>
      <c r="D44" s="22"/>
      <c r="E44" s="4"/>
      <c r="F44" s="24"/>
      <c r="G44" s="4"/>
      <c r="H44" s="31"/>
      <c r="I44" s="32"/>
    </row>
    <row r="45" spans="1:9" x14ac:dyDescent="0.2">
      <c r="A45" s="1"/>
      <c r="B45" s="1"/>
      <c r="C45" s="21"/>
      <c r="D45" s="22"/>
      <c r="E45" s="4"/>
      <c r="F45" s="24"/>
      <c r="G45" s="4"/>
      <c r="H45" s="31"/>
      <c r="I45" s="32"/>
    </row>
    <row r="46" spans="1:9" x14ac:dyDescent="0.2">
      <c r="A46" s="1"/>
      <c r="B46" s="1"/>
      <c r="C46" s="8"/>
      <c r="D46" s="8"/>
      <c r="E46" s="11"/>
      <c r="G46" s="11"/>
      <c r="H46" s="11"/>
      <c r="I46" s="33"/>
    </row>
    <row r="47" spans="1:9" x14ac:dyDescent="0.2">
      <c r="A47" s="1"/>
      <c r="B47" s="1"/>
      <c r="C47" s="8"/>
      <c r="D47" s="8"/>
      <c r="E47" s="11"/>
      <c r="G47" s="11"/>
      <c r="H47" s="11"/>
      <c r="I47" s="33"/>
    </row>
  </sheetData>
  <customSheetViews>
    <customSheetView guid="{C232F409-CA11-4574-822D-D6209A28AEAB}">
      <selection activeCell="B5" sqref="B5"/>
      <pageMargins left="0.7" right="0.7" top="0.75" bottom="0.75" header="0.3" footer="0.3"/>
      <pageSetup orientation="portrait" horizontalDpi="4294967293" r:id="rId1"/>
      <headerFooter alignWithMargins="0"/>
    </customSheetView>
    <customSheetView guid="{96090A9F-3CEB-403F-A0D5-05B99B00374A}" showRuler="0">
      <selection activeCell="A38" sqref="A38"/>
      <pageMargins left="0.75" right="0.75" top="1" bottom="1" header="0.5" footer="0.5"/>
      <pageSetup orientation="portrait" horizontalDpi="4294967293" verticalDpi="0" r:id="rId2"/>
      <headerFooter alignWithMargins="0"/>
    </customSheetView>
    <customSheetView guid="{715D1AC5-A967-415A-AAF7-D3C6A25B18A0}" showPageBreaks="1">
      <selection activeCell="A29" sqref="A29:I30"/>
      <pageMargins left="0.7" right="0.7" top="0.75" bottom="0.75" header="0.3" footer="0.3"/>
      <pageSetup orientation="portrait" horizontalDpi="4294967293" r:id="rId3"/>
      <headerFooter alignWithMargins="0"/>
    </customSheetView>
    <customSheetView guid="{8782E5BE-D95F-4A6E-9028-D5CD8462B3DE}">
      <selection activeCell="B5" sqref="B5"/>
      <pageMargins left="0.7" right="0.7" top="0.75" bottom="0.75" header="0.3" footer="0.3"/>
      <pageSetup orientation="portrait" horizontalDpi="4294967293" r:id="rId4"/>
      <headerFooter alignWithMargins="0"/>
    </customSheetView>
  </customSheetViews>
  <mergeCells count="3">
    <mergeCell ref="A29:I30"/>
    <mergeCell ref="A31:I31"/>
    <mergeCell ref="A32:I32"/>
  </mergeCells>
  <phoneticPr fontId="5" type="noConversion"/>
  <pageMargins left="0.7" right="0.7" top="0.75" bottom="0.75" header="0.3" footer="0.3"/>
  <pageSetup orientation="portrait" horizontalDpi="4294967293" r:id="rId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customSheetViews>
    <customSheetView guid="{C232F409-CA11-4574-822D-D6209A28AEAB}">
      <pageMargins left="0.75" right="0.75" top="1" bottom="1" header="0.5" footer="0.5"/>
      <headerFooter alignWithMargins="0"/>
    </customSheetView>
    <customSheetView guid="{96090A9F-3CEB-403F-A0D5-05B99B00374A}" showRuler="0">
      <pageMargins left="0.75" right="0.75" top="1" bottom="1" header="0.5" footer="0.5"/>
      <headerFooter alignWithMargins="0"/>
    </customSheetView>
    <customSheetView guid="{715D1AC5-A967-415A-AAF7-D3C6A25B18A0}">
      <pageMargins left="0.75" right="0.75" top="1" bottom="1" header="0.5" footer="0.5"/>
      <headerFooter alignWithMargins="0"/>
    </customSheetView>
    <customSheetView guid="{8782E5BE-D95F-4A6E-9028-D5CD8462B3DE}">
      <pageMargins left="0.75" right="0.75" top="1" bottom="1" header="0.5" footer="0.5"/>
      <headerFooter alignWithMargins="0"/>
    </customSheetView>
  </customSheetViews>
  <phoneticPr fontId="5"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tabSelected="1" topLeftCell="A4" zoomScale="175" zoomScaleNormal="175" workbookViewId="0">
      <selection activeCell="C5" sqref="C5"/>
    </sheetView>
  </sheetViews>
  <sheetFormatPr defaultRowHeight="12.75" x14ac:dyDescent="0.2"/>
  <cols>
    <col min="2" max="2" width="16.85546875" customWidth="1"/>
    <col min="3" max="3" width="13.5703125" customWidth="1"/>
    <col min="4" max="5" width="12.42578125" customWidth="1"/>
    <col min="6" max="6" width="13.140625" customWidth="1"/>
    <col min="7" max="7" width="12.5703125" customWidth="1"/>
    <col min="10" max="10" width="9.5703125" bestFit="1" customWidth="1"/>
    <col min="13" max="13" width="9.5703125" customWidth="1"/>
    <col min="14" max="14" width="15.140625" customWidth="1"/>
    <col min="15" max="15" width="13.28515625" customWidth="1"/>
    <col min="17" max="17" width="11.7109375" bestFit="1" customWidth="1"/>
  </cols>
  <sheetData>
    <row r="1" spans="1:13" x14ac:dyDescent="0.2">
      <c r="A1" s="1"/>
      <c r="B1" s="1"/>
      <c r="C1" s="34" t="s">
        <v>19</v>
      </c>
      <c r="D1" s="32"/>
      <c r="E1" s="4"/>
      <c r="F1" s="4"/>
      <c r="G1" s="37" t="s">
        <v>23</v>
      </c>
      <c r="H1" s="1"/>
      <c r="I1" s="1"/>
      <c r="J1" s="1"/>
      <c r="K1" s="1"/>
      <c r="L1" s="1"/>
      <c r="M1" s="1"/>
    </row>
    <row r="2" spans="1:13" x14ac:dyDescent="0.2">
      <c r="A2" s="1"/>
      <c r="B2" s="1"/>
      <c r="C2" s="36"/>
      <c r="D2" s="1"/>
      <c r="E2" s="4"/>
      <c r="F2" s="4"/>
      <c r="H2" s="1"/>
      <c r="I2" s="1"/>
      <c r="J2" s="1"/>
      <c r="K2" s="1"/>
      <c r="L2" s="1"/>
      <c r="M2" s="1"/>
    </row>
    <row r="3" spans="1:13" x14ac:dyDescent="0.2">
      <c r="A3" s="85" t="str">
        <f>QA!B5</f>
        <v>QUANTITY ADJUSTMENT NO. 1</v>
      </c>
      <c r="B3" s="1"/>
      <c r="C3" s="35"/>
      <c r="D3" s="86" t="str">
        <f>QA!B7</f>
        <v>PROJECT NO.  IM-0020-01(165) / 103914303000</v>
      </c>
      <c r="E3" s="25"/>
      <c r="F3" s="25"/>
      <c r="G3" s="25"/>
      <c r="H3" s="84" t="s">
        <v>78</v>
      </c>
      <c r="I3" s="1"/>
      <c r="J3" s="1"/>
      <c r="K3" s="1"/>
      <c r="L3" s="1"/>
      <c r="M3" s="1"/>
    </row>
    <row r="4" spans="1:13" x14ac:dyDescent="0.2">
      <c r="A4" s="1"/>
      <c r="B4" s="1"/>
      <c r="C4" s="36"/>
      <c r="D4" s="127" t="s">
        <v>0</v>
      </c>
      <c r="E4" s="127"/>
      <c r="F4" s="127"/>
      <c r="G4" s="127"/>
      <c r="H4" s="1"/>
      <c r="I4" s="1"/>
      <c r="J4" s="1"/>
      <c r="K4" s="1"/>
      <c r="L4" s="1"/>
      <c r="M4" s="1"/>
    </row>
    <row r="5" spans="1:13" ht="15" x14ac:dyDescent="0.35">
      <c r="A5" s="87" t="s">
        <v>79</v>
      </c>
      <c r="B5" s="1"/>
      <c r="C5" s="92" t="s">
        <v>80</v>
      </c>
      <c r="D5" s="32"/>
      <c r="E5" s="4"/>
      <c r="F5" s="39"/>
      <c r="G5" s="80">
        <f>D7+E7+D8+E8+D9+E9</f>
        <v>0</v>
      </c>
      <c r="H5" s="1" t="s">
        <v>58</v>
      </c>
      <c r="I5" s="1"/>
      <c r="J5" s="1"/>
      <c r="K5" s="1"/>
      <c r="L5" s="1"/>
      <c r="M5" s="1"/>
    </row>
    <row r="6" spans="1:13" ht="15" x14ac:dyDescent="0.35">
      <c r="A6" s="10"/>
      <c r="B6" s="1"/>
      <c r="C6" s="23"/>
      <c r="D6" s="69" t="s">
        <v>71</v>
      </c>
      <c r="E6" s="70" t="s">
        <v>68</v>
      </c>
      <c r="F6" s="39"/>
      <c r="G6" s="53"/>
      <c r="H6" s="1"/>
      <c r="I6" s="1"/>
      <c r="J6" s="1"/>
      <c r="K6" s="1"/>
      <c r="L6" s="1"/>
      <c r="M6" s="1"/>
    </row>
    <row r="7" spans="1:13" x14ac:dyDescent="0.2">
      <c r="A7" s="10" t="s">
        <v>72</v>
      </c>
      <c r="B7" s="1"/>
      <c r="C7" s="1" t="s">
        <v>0</v>
      </c>
      <c r="D7" s="88">
        <v>0</v>
      </c>
      <c r="E7" s="89">
        <v>0</v>
      </c>
      <c r="F7" s="71" t="s">
        <v>0</v>
      </c>
      <c r="G7" s="1"/>
      <c r="H7" s="1" t="s">
        <v>59</v>
      </c>
      <c r="I7" s="1"/>
      <c r="J7" s="1"/>
      <c r="K7" s="1"/>
      <c r="L7" s="1"/>
      <c r="M7" s="1"/>
    </row>
    <row r="8" spans="1:13" ht="15" x14ac:dyDescent="0.35">
      <c r="A8" s="10" t="s">
        <v>84</v>
      </c>
      <c r="B8" s="1"/>
      <c r="C8" s="38"/>
      <c r="D8" s="81">
        <v>0</v>
      </c>
      <c r="E8" s="81">
        <v>0</v>
      </c>
      <c r="F8" s="79">
        <f>D8+E8</f>
        <v>0</v>
      </c>
      <c r="G8" s="1"/>
      <c r="H8" s="1" t="s">
        <v>59</v>
      </c>
      <c r="I8" s="1"/>
      <c r="J8" s="1"/>
      <c r="K8" s="1"/>
      <c r="L8" s="1"/>
      <c r="M8" s="1"/>
    </row>
    <row r="9" spans="1:13" x14ac:dyDescent="0.2">
      <c r="A9" s="10" t="s">
        <v>85</v>
      </c>
      <c r="B9" s="10"/>
      <c r="C9" s="1"/>
      <c r="D9" s="81">
        <v>0</v>
      </c>
      <c r="E9" s="90">
        <v>0</v>
      </c>
      <c r="F9" s="72"/>
      <c r="G9" s="1"/>
      <c r="H9" s="1" t="s">
        <v>59</v>
      </c>
      <c r="I9" s="1"/>
      <c r="J9" s="1"/>
      <c r="K9" s="1"/>
      <c r="L9" s="1"/>
      <c r="M9" s="1"/>
    </row>
    <row r="10" spans="1:13" x14ac:dyDescent="0.2">
      <c r="A10" s="1"/>
      <c r="B10" s="1"/>
      <c r="C10" s="1"/>
      <c r="D10" s="81"/>
      <c r="E10" s="81"/>
      <c r="F10" s="63"/>
      <c r="G10" s="1"/>
      <c r="H10" s="1"/>
      <c r="I10" s="1"/>
      <c r="J10" s="1"/>
      <c r="K10" s="1"/>
      <c r="L10" s="1"/>
      <c r="M10" s="1"/>
    </row>
    <row r="11" spans="1:13" x14ac:dyDescent="0.2">
      <c r="A11" s="1" t="s">
        <v>64</v>
      </c>
      <c r="B11" s="1"/>
      <c r="C11" s="38"/>
      <c r="D11" s="81">
        <v>0</v>
      </c>
      <c r="E11" s="81">
        <v>0</v>
      </c>
      <c r="F11" s="78">
        <f>D11+E11</f>
        <v>0</v>
      </c>
      <c r="G11" s="1"/>
      <c r="H11" s="1" t="s">
        <v>74</v>
      </c>
      <c r="I11" s="1"/>
      <c r="J11" s="1"/>
      <c r="K11" s="1"/>
      <c r="L11" s="1"/>
      <c r="M11" s="1"/>
    </row>
    <row r="12" spans="1:13" x14ac:dyDescent="0.2">
      <c r="A12" s="1"/>
      <c r="B12" s="1"/>
      <c r="C12" s="38"/>
      <c r="D12" s="81"/>
      <c r="E12" s="81"/>
      <c r="F12" s="72"/>
      <c r="G12" s="1"/>
      <c r="H12" s="1"/>
      <c r="I12" s="1"/>
      <c r="J12" s="1"/>
      <c r="K12" s="1"/>
      <c r="L12" s="1"/>
      <c r="M12" s="1"/>
    </row>
    <row r="13" spans="1:13" x14ac:dyDescent="0.2">
      <c r="A13" s="1" t="s">
        <v>65</v>
      </c>
      <c r="B13" s="1"/>
      <c r="C13" s="38"/>
      <c r="D13" s="81">
        <v>0</v>
      </c>
      <c r="E13" s="81">
        <v>0</v>
      </c>
      <c r="F13" s="77">
        <f>D13+E13</f>
        <v>0</v>
      </c>
      <c r="G13" s="1"/>
      <c r="H13" s="1" t="s">
        <v>75</v>
      </c>
      <c r="I13" s="1"/>
      <c r="J13" s="1"/>
      <c r="K13" s="1"/>
      <c r="L13" s="1"/>
      <c r="M13" s="1"/>
    </row>
    <row r="14" spans="1:13" x14ac:dyDescent="0.2">
      <c r="A14" s="1"/>
      <c r="B14" s="1"/>
      <c r="C14" s="38"/>
      <c r="D14" s="81"/>
      <c r="E14" s="81"/>
      <c r="F14" s="72"/>
      <c r="G14" s="1"/>
      <c r="H14" s="1"/>
      <c r="I14" s="1"/>
      <c r="J14" s="1"/>
      <c r="K14" s="1" t="s">
        <v>0</v>
      </c>
      <c r="L14" s="1"/>
      <c r="M14" s="1"/>
    </row>
    <row r="15" spans="1:13" x14ac:dyDescent="0.2">
      <c r="A15" s="87" t="s">
        <v>81</v>
      </c>
      <c r="B15" s="1"/>
      <c r="C15" s="93" t="s">
        <v>82</v>
      </c>
      <c r="D15" s="81">
        <v>0</v>
      </c>
      <c r="E15" s="81">
        <v>0</v>
      </c>
      <c r="F15" s="72"/>
      <c r="G15" s="1"/>
      <c r="H15" s="1" t="s">
        <v>76</v>
      </c>
      <c r="I15" s="1"/>
      <c r="J15" s="1"/>
      <c r="K15" s="1"/>
      <c r="L15" s="1"/>
      <c r="M15" s="1"/>
    </row>
    <row r="16" spans="1:13" ht="13.5" thickBot="1" x14ac:dyDescent="0.25">
      <c r="A16" s="1"/>
      <c r="B16" s="1"/>
      <c r="C16" s="35"/>
      <c r="D16" s="91"/>
      <c r="E16" s="91"/>
      <c r="F16" s="4"/>
      <c r="G16" s="38"/>
      <c r="H16" s="1"/>
      <c r="I16" s="1"/>
      <c r="J16" s="1"/>
      <c r="K16" s="1"/>
      <c r="L16" s="1" t="s">
        <v>0</v>
      </c>
      <c r="M16" s="1"/>
    </row>
    <row r="17" spans="1:17" ht="15" x14ac:dyDescent="0.35">
      <c r="A17" s="1" t="s">
        <v>66</v>
      </c>
      <c r="B17" s="1"/>
      <c r="C17" s="35"/>
      <c r="D17" s="94">
        <f>SUM(D8:D16)</f>
        <v>0</v>
      </c>
      <c r="E17" s="94">
        <f>SUM(E8:E16)</f>
        <v>0</v>
      </c>
      <c r="F17" s="66" t="s">
        <v>70</v>
      </c>
      <c r="G17" s="76">
        <f>D17+E17</f>
        <v>0</v>
      </c>
      <c r="H17" s="1" t="s">
        <v>0</v>
      </c>
      <c r="I17" s="1"/>
      <c r="J17" s="1"/>
      <c r="K17" s="1"/>
      <c r="L17" s="1"/>
      <c r="M17" s="1"/>
    </row>
    <row r="18" spans="1:17" ht="15" x14ac:dyDescent="0.35">
      <c r="A18" s="1"/>
      <c r="B18" s="1"/>
      <c r="C18" s="35"/>
      <c r="D18" s="73"/>
      <c r="E18" s="73"/>
      <c r="F18" s="66"/>
      <c r="G18" s="54"/>
      <c r="H18" s="1"/>
      <c r="I18" s="1"/>
      <c r="J18" s="1"/>
      <c r="K18" s="1"/>
      <c r="L18" s="1"/>
      <c r="M18" s="1"/>
    </row>
    <row r="19" spans="1:17" x14ac:dyDescent="0.2">
      <c r="A19" s="10" t="s">
        <v>69</v>
      </c>
      <c r="B19" s="35"/>
      <c r="C19" s="1"/>
      <c r="D19" s="56"/>
      <c r="E19" s="1"/>
      <c r="F19" s="1"/>
      <c r="G19" s="1"/>
      <c r="H19" s="1"/>
      <c r="I19" s="1"/>
      <c r="J19" s="1"/>
      <c r="K19" s="1"/>
      <c r="L19" s="1"/>
      <c r="M19" s="1"/>
    </row>
    <row r="20" spans="1:17" x14ac:dyDescent="0.2">
      <c r="A20" s="10"/>
      <c r="B20" s="35"/>
      <c r="C20" s="1"/>
      <c r="D20" s="56"/>
      <c r="E20" s="1"/>
      <c r="F20" s="1"/>
      <c r="G20" s="1"/>
      <c r="H20" s="1"/>
      <c r="I20" s="1"/>
      <c r="J20" s="1"/>
      <c r="K20" s="1"/>
      <c r="L20" s="1"/>
      <c r="M20" s="1"/>
    </row>
    <row r="21" spans="1:17" x14ac:dyDescent="0.2">
      <c r="A21" s="61" t="s">
        <v>67</v>
      </c>
      <c r="B21" s="83" t="s">
        <v>52</v>
      </c>
      <c r="C21" s="82">
        <v>0.8</v>
      </c>
      <c r="E21" s="75" t="s">
        <v>0</v>
      </c>
      <c r="F21" s="1" t="s">
        <v>0</v>
      </c>
      <c r="G21" s="1"/>
      <c r="H21" s="1" t="s">
        <v>59</v>
      </c>
      <c r="I21" s="1"/>
      <c r="J21" s="1"/>
      <c r="K21" s="1"/>
      <c r="L21" s="1"/>
      <c r="M21" s="1"/>
    </row>
    <row r="22" spans="1:17" x14ac:dyDescent="0.2">
      <c r="A22" s="102"/>
      <c r="B22" s="99"/>
      <c r="C22" s="97" t="s">
        <v>90</v>
      </c>
      <c r="D22" s="101"/>
      <c r="E22" s="97"/>
      <c r="F22" s="118">
        <f>D17*C21</f>
        <v>0</v>
      </c>
      <c r="G22" s="97"/>
      <c r="H22" s="97"/>
      <c r="I22" s="97"/>
      <c r="J22" s="97"/>
      <c r="K22" s="97"/>
      <c r="L22" s="97"/>
      <c r="M22" s="97"/>
      <c r="N22" s="96"/>
      <c r="O22" s="96"/>
      <c r="P22" s="96"/>
      <c r="Q22" s="96"/>
    </row>
    <row r="23" spans="1:17" ht="13.5" thickBot="1" x14ac:dyDescent="0.25">
      <c r="A23" s="62"/>
      <c r="B23" s="110"/>
      <c r="C23" s="110"/>
      <c r="D23" s="64"/>
      <c r="E23" s="65"/>
      <c r="F23" s="97"/>
      <c r="G23" s="97"/>
      <c r="H23" s="97"/>
      <c r="I23" s="97"/>
      <c r="J23" s="97"/>
      <c r="K23" s="97"/>
      <c r="L23" s="97"/>
      <c r="M23" s="97"/>
      <c r="N23" s="96"/>
      <c r="O23" s="96"/>
      <c r="P23" s="96"/>
      <c r="Q23" s="96"/>
    </row>
    <row r="24" spans="1:17" x14ac:dyDescent="0.2">
      <c r="A24" s="119" t="s">
        <v>86</v>
      </c>
      <c r="B24" s="112"/>
      <c r="C24" s="112"/>
      <c r="D24" s="113"/>
      <c r="E24" s="117">
        <v>0</v>
      </c>
      <c r="F24" s="97"/>
      <c r="G24" s="97"/>
      <c r="H24" s="97" t="s">
        <v>59</v>
      </c>
      <c r="I24" s="97"/>
      <c r="J24" s="111" t="s">
        <v>0</v>
      </c>
      <c r="K24" s="97"/>
      <c r="L24" s="97"/>
      <c r="M24" s="97"/>
      <c r="N24" s="103" t="s">
        <v>0</v>
      </c>
      <c r="O24" s="100" t="s">
        <v>0</v>
      </c>
      <c r="P24" s="96"/>
      <c r="Q24" s="105" t="s">
        <v>0</v>
      </c>
    </row>
    <row r="25" spans="1:17" x14ac:dyDescent="0.2">
      <c r="A25" s="120" t="s">
        <v>87</v>
      </c>
      <c r="B25" s="108"/>
      <c r="C25" s="108"/>
      <c r="D25" s="109"/>
      <c r="E25" s="116">
        <f>IF(F22&lt;=E24,F22,E24)</f>
        <v>0</v>
      </c>
      <c r="F25" s="97"/>
      <c r="G25" s="97"/>
      <c r="H25" s="98" t="s">
        <v>73</v>
      </c>
      <c r="I25" s="97"/>
      <c r="J25" s="97"/>
      <c r="K25" s="97"/>
      <c r="L25" s="97"/>
      <c r="M25" s="111"/>
      <c r="N25" s="114"/>
      <c r="O25" s="114" t="s">
        <v>0</v>
      </c>
      <c r="P25" s="96"/>
      <c r="Q25" s="96"/>
    </row>
    <row r="26" spans="1:17" x14ac:dyDescent="0.2">
      <c r="A26" s="121" t="s">
        <v>88</v>
      </c>
      <c r="B26" s="106"/>
      <c r="C26" s="106"/>
      <c r="D26" s="107"/>
      <c r="E26" s="115">
        <f>G5-E24</f>
        <v>0</v>
      </c>
      <c r="F26" s="97"/>
      <c r="G26" s="97"/>
      <c r="H26" s="104" t="s">
        <v>91</v>
      </c>
      <c r="I26" s="97"/>
      <c r="J26" s="97"/>
      <c r="K26" s="97"/>
      <c r="L26" s="97"/>
      <c r="M26" s="97"/>
      <c r="N26" s="96"/>
      <c r="O26" s="96"/>
      <c r="P26" s="96"/>
      <c r="Q26" s="96"/>
    </row>
    <row r="27" spans="1:17" ht="13.5" thickBot="1" x14ac:dyDescent="0.25">
      <c r="A27" s="122" t="s">
        <v>89</v>
      </c>
      <c r="B27" s="67"/>
      <c r="C27" s="67"/>
      <c r="D27" s="68"/>
      <c r="E27" s="74">
        <f>G17-E25</f>
        <v>0</v>
      </c>
      <c r="F27" s="1"/>
      <c r="G27" s="1"/>
      <c r="H27" s="59" t="s">
        <v>92</v>
      </c>
      <c r="I27" s="1"/>
      <c r="J27" s="1"/>
      <c r="K27" s="1"/>
      <c r="L27" s="1"/>
      <c r="M27" s="1"/>
    </row>
    <row r="28" spans="1:17" x14ac:dyDescent="0.2">
      <c r="A28" s="10"/>
      <c r="B28" s="1"/>
      <c r="C28" s="1"/>
      <c r="D28" s="55"/>
      <c r="E28" s="1"/>
      <c r="F28" s="1" t="s">
        <v>0</v>
      </c>
      <c r="G28" s="1"/>
      <c r="H28" s="59"/>
      <c r="I28" s="1"/>
      <c r="J28" s="1"/>
      <c r="K28" s="1"/>
      <c r="L28" s="1"/>
      <c r="M28" s="1"/>
    </row>
    <row r="29" spans="1:17" x14ac:dyDescent="0.2">
      <c r="A29" s="1"/>
      <c r="B29" s="1" t="s">
        <v>0</v>
      </c>
      <c r="C29" s="1"/>
      <c r="D29" s="1"/>
      <c r="E29" s="1"/>
      <c r="F29" s="1"/>
      <c r="G29" s="1"/>
      <c r="H29" s="1"/>
      <c r="I29" s="1"/>
      <c r="J29" s="1" t="s">
        <v>0</v>
      </c>
      <c r="K29" s="1"/>
      <c r="L29" s="1"/>
      <c r="M29" s="1"/>
    </row>
    <row r="30" spans="1:17" x14ac:dyDescent="0.2">
      <c r="A30" s="1"/>
      <c r="B30" s="1"/>
      <c r="C30" s="1"/>
      <c r="D30" s="7" t="s">
        <v>53</v>
      </c>
      <c r="E30" s="1"/>
      <c r="F30" s="1"/>
      <c r="G30" s="1"/>
      <c r="H30" s="1"/>
      <c r="I30" s="1"/>
      <c r="J30" s="1"/>
      <c r="K30" s="1"/>
      <c r="L30" s="1"/>
      <c r="M30" s="1"/>
    </row>
    <row r="31" spans="1:17" ht="37.5" customHeight="1" thickBot="1" x14ac:dyDescent="0.25">
      <c r="A31" s="1"/>
      <c r="B31" s="1"/>
      <c r="C31" s="57"/>
      <c r="D31" s="57" t="s">
        <v>0</v>
      </c>
      <c r="E31" s="57"/>
      <c r="F31" s="57"/>
      <c r="G31" s="1"/>
      <c r="H31" s="1"/>
      <c r="I31" s="1" t="s">
        <v>0</v>
      </c>
      <c r="J31" s="1"/>
      <c r="K31" s="1"/>
      <c r="L31" s="1"/>
      <c r="M31" s="1"/>
    </row>
    <row r="32" spans="1:17" x14ac:dyDescent="0.2">
      <c r="A32" s="1"/>
      <c r="B32" s="1"/>
      <c r="C32" s="1" t="s">
        <v>55</v>
      </c>
      <c r="D32" s="1"/>
      <c r="E32" s="1"/>
      <c r="F32" s="1" t="s">
        <v>56</v>
      </c>
      <c r="G32" s="1"/>
      <c r="H32" s="1"/>
      <c r="I32" s="1"/>
      <c r="J32" s="1"/>
      <c r="K32" s="1"/>
      <c r="L32" s="1"/>
      <c r="M32" s="1"/>
    </row>
    <row r="33" spans="1:13" x14ac:dyDescent="0.2">
      <c r="A33" s="1"/>
      <c r="B33" s="1"/>
      <c r="C33" s="1"/>
      <c r="D33" s="1"/>
      <c r="E33" s="1"/>
      <c r="F33" s="1"/>
      <c r="G33" s="1"/>
      <c r="H33" s="1"/>
      <c r="I33" s="1"/>
      <c r="J33" s="1"/>
      <c r="K33" s="1"/>
      <c r="L33" s="1"/>
      <c r="M33" s="1"/>
    </row>
    <row r="34" spans="1:13" x14ac:dyDescent="0.2">
      <c r="A34" s="1"/>
      <c r="B34" s="1"/>
      <c r="C34" s="1"/>
      <c r="D34" s="1"/>
      <c r="E34" s="1"/>
      <c r="F34" s="1"/>
      <c r="G34" s="1"/>
      <c r="H34" s="1"/>
      <c r="I34" s="1"/>
      <c r="J34" s="1"/>
      <c r="K34" s="1"/>
      <c r="L34" s="1"/>
      <c r="M34" s="1"/>
    </row>
    <row r="35" spans="1:13" x14ac:dyDescent="0.2">
      <c r="A35" s="1"/>
      <c r="B35" s="1"/>
      <c r="C35" s="1"/>
      <c r="D35" s="7" t="s">
        <v>54</v>
      </c>
      <c r="E35" s="1"/>
      <c r="F35" s="1"/>
      <c r="G35" s="1"/>
      <c r="H35" s="1"/>
      <c r="I35" s="1"/>
      <c r="J35" s="1" t="s">
        <v>0</v>
      </c>
      <c r="K35" s="1"/>
      <c r="L35" s="1"/>
      <c r="M35" s="1"/>
    </row>
    <row r="36" spans="1:13" ht="38.25" customHeight="1" thickBot="1" x14ac:dyDescent="0.25">
      <c r="A36" s="1"/>
      <c r="B36" s="1"/>
      <c r="C36" s="58"/>
      <c r="D36" s="58"/>
      <c r="E36" s="58"/>
      <c r="F36" s="58"/>
      <c r="G36" s="1"/>
      <c r="H36" s="1"/>
      <c r="I36" s="1"/>
      <c r="J36" s="1"/>
      <c r="K36" s="1"/>
      <c r="L36" s="1"/>
      <c r="M36" s="1"/>
    </row>
    <row r="37" spans="1:13" x14ac:dyDescent="0.2">
      <c r="A37" s="1"/>
      <c r="B37" s="1"/>
      <c r="C37" s="1" t="s">
        <v>57</v>
      </c>
      <c r="D37" s="1"/>
      <c r="E37" s="1"/>
      <c r="F37" s="1" t="s">
        <v>56</v>
      </c>
      <c r="G37" s="1"/>
      <c r="H37" s="1"/>
      <c r="I37" s="1"/>
      <c r="J37" s="1"/>
      <c r="K37" s="1"/>
      <c r="L37" s="1"/>
      <c r="M37" s="1"/>
    </row>
    <row r="38" spans="1:13" x14ac:dyDescent="0.2">
      <c r="A38" s="1"/>
      <c r="B38" s="1"/>
      <c r="C38" s="1"/>
      <c r="D38" s="1"/>
      <c r="E38" s="1"/>
      <c r="F38" s="1"/>
      <c r="G38" s="1"/>
      <c r="H38" s="1"/>
      <c r="I38" s="1"/>
      <c r="J38" s="1"/>
      <c r="K38" s="1"/>
      <c r="L38" s="1"/>
      <c r="M38" s="1"/>
    </row>
    <row r="39" spans="1:13" x14ac:dyDescent="0.2">
      <c r="A39" s="1"/>
      <c r="B39" s="1"/>
      <c r="C39" s="1"/>
      <c r="D39" s="1"/>
      <c r="E39" s="1"/>
      <c r="F39" s="1"/>
      <c r="G39" s="1"/>
      <c r="H39" s="1"/>
      <c r="I39" s="1"/>
      <c r="J39" s="1"/>
      <c r="K39" s="1"/>
      <c r="L39" s="1"/>
      <c r="M39" s="1"/>
    </row>
    <row r="40" spans="1:13" x14ac:dyDescent="0.2">
      <c r="A40" s="1"/>
      <c r="B40" s="1"/>
      <c r="C40" s="1"/>
      <c r="D40" s="1"/>
      <c r="E40" s="1"/>
      <c r="F40" s="1"/>
      <c r="G40" s="1"/>
      <c r="H40" s="1"/>
      <c r="I40" s="1"/>
      <c r="J40" s="1"/>
      <c r="K40" s="1"/>
      <c r="L40" s="1"/>
      <c r="M40" s="1"/>
    </row>
  </sheetData>
  <sheetProtection sheet="1" objects="1" scenarios="1" selectLockedCells="1"/>
  <customSheetViews>
    <customSheetView guid="{C232F409-CA11-4574-822D-D6209A28AEAB}" scale="150">
      <selection activeCell="G29" sqref="G29"/>
      <pageMargins left="0.75" right="0.75" top="1" bottom="1" header="0.5" footer="0.5"/>
      <pageSetup orientation="portrait" horizontalDpi="4294967293" r:id="rId1"/>
      <headerFooter alignWithMargins="0"/>
    </customSheetView>
    <customSheetView guid="{96090A9F-3CEB-403F-A0D5-05B99B00374A}" showRuler="0" topLeftCell="A10">
      <selection activeCell="C24" sqref="C24"/>
      <pageMargins left="0.75" right="0.75" top="1" bottom="1" header="0.5" footer="0.5"/>
      <pageSetup orientation="portrait" horizontalDpi="4294967293" verticalDpi="0" r:id="rId2"/>
      <headerFooter alignWithMargins="0"/>
    </customSheetView>
    <customSheetView guid="{715D1AC5-A967-415A-AAF7-D3C6A25B18A0}" showPageBreaks="1">
      <selection activeCell="F23" sqref="F23"/>
      <pageMargins left="0.75" right="0.75" top="1" bottom="1" header="0.5" footer="0.5"/>
      <pageSetup orientation="portrait" horizontalDpi="4294967293" r:id="rId3"/>
      <headerFooter alignWithMargins="0"/>
    </customSheetView>
    <customSheetView guid="{8782E5BE-D95F-4A6E-9028-D5CD8462B3DE}" scale="175" showPageBreaks="1">
      <selection activeCell="G5" activeCellId="10" sqref="E28 E27 E26 D21 D17 E17 G17 F13 F11 F8 G5"/>
      <pageMargins left="0.75" right="0.75" top="1" bottom="1" header="0.5" footer="0.5"/>
      <pageSetup orientation="portrait" horizontalDpi="4294967293" r:id="rId4"/>
      <headerFooter alignWithMargins="0"/>
    </customSheetView>
  </customSheetViews>
  <mergeCells count="1">
    <mergeCell ref="D4:G4"/>
  </mergeCells>
  <phoneticPr fontId="5" type="noConversion"/>
  <pageMargins left="0.75" right="0.75" top="1" bottom="1" header="0.5" footer="0.5"/>
  <pageSetup orientation="portrait" horizontalDpi="4294967293" r:id="rId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customSheetViews>
    <customSheetView guid="{C232F409-CA11-4574-822D-D6209A28AEAB}">
      <pageMargins left="0.75" right="0.75" top="1" bottom="1" header="0.5" footer="0.5"/>
      <headerFooter alignWithMargins="0"/>
    </customSheetView>
    <customSheetView guid="{96090A9F-3CEB-403F-A0D5-05B99B00374A}" showRuler="0">
      <pageMargins left="0.75" right="0.75" top="1" bottom="1" header="0.5" footer="0.5"/>
      <headerFooter alignWithMargins="0"/>
    </customSheetView>
    <customSheetView guid="{715D1AC5-A967-415A-AAF7-D3C6A25B18A0}">
      <pageMargins left="0.75" right="0.75" top="1" bottom="1" header="0.5" footer="0.5"/>
      <headerFooter alignWithMargins="0"/>
    </customSheetView>
    <customSheetView guid="{8782E5BE-D95F-4A6E-9028-D5CD8462B3DE}">
      <pageMargins left="0.75" right="0.75" top="1" bottom="1" header="0.5" footer="0.5"/>
      <headerFooter alignWithMargins="0"/>
    </customSheetView>
  </customSheetViews>
  <phoneticPr fontId="5"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customSheetViews>
    <customSheetView guid="{C232F409-CA11-4574-822D-D6209A28AEAB}">
      <pageMargins left="0.75" right="0.75" top="1" bottom="1" header="0.5" footer="0.5"/>
      <headerFooter alignWithMargins="0"/>
    </customSheetView>
    <customSheetView guid="{96090A9F-3CEB-403F-A0D5-05B99B00374A}" showRuler="0">
      <pageMargins left="0.75" right="0.75" top="1" bottom="1" header="0.5" footer="0.5"/>
      <headerFooter alignWithMargins="0"/>
    </customSheetView>
    <customSheetView guid="{715D1AC5-A967-415A-AAF7-D3C6A25B18A0}">
      <pageMargins left="0.75" right="0.75" top="1" bottom="1" header="0.5" footer="0.5"/>
      <headerFooter alignWithMargins="0"/>
    </customSheetView>
    <customSheetView guid="{8782E5BE-D95F-4A6E-9028-D5CD8462B3DE}">
      <pageMargins left="0.75" right="0.75" top="1" bottom="1" header="0.5" footer="0.5"/>
      <headerFooter alignWithMargins="0"/>
    </customSheetView>
  </customSheetViews>
  <phoneticPr fontId="5"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customSheetViews>
    <customSheetView guid="{C232F409-CA11-4574-822D-D6209A28AEAB}">
      <pageMargins left="0.75" right="0.75" top="1" bottom="1" header="0.5" footer="0.5"/>
      <headerFooter alignWithMargins="0"/>
    </customSheetView>
    <customSheetView guid="{96090A9F-3CEB-403F-A0D5-05B99B00374A}" showRuler="0">
      <pageMargins left="0.75" right="0.75" top="1" bottom="1" header="0.5" footer="0.5"/>
      <headerFooter alignWithMargins="0"/>
    </customSheetView>
    <customSheetView guid="{715D1AC5-A967-415A-AAF7-D3C6A25B18A0}">
      <pageMargins left="0.75" right="0.75" top="1" bottom="1" header="0.5" footer="0.5"/>
      <headerFooter alignWithMargins="0"/>
    </customSheetView>
    <customSheetView guid="{8782E5BE-D95F-4A6E-9028-D5CD8462B3DE}">
      <pageMargins left="0.75" right="0.75" top="1" bottom="1" header="0.5" footer="0.5"/>
      <headerFooter alignWithMargins="0"/>
    </customSheetView>
  </customSheetViews>
  <phoneticPr fontId="5"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customSheetViews>
    <customSheetView guid="{C232F409-CA11-4574-822D-D6209A28AEAB}">
      <pageMargins left="0.75" right="0.75" top="1" bottom="1" header="0.5" footer="0.5"/>
      <headerFooter alignWithMargins="0"/>
    </customSheetView>
    <customSheetView guid="{96090A9F-3CEB-403F-A0D5-05B99B00374A}" showRuler="0">
      <pageMargins left="0.75" right="0.75" top="1" bottom="1" header="0.5" footer="0.5"/>
      <headerFooter alignWithMargins="0"/>
    </customSheetView>
    <customSheetView guid="{715D1AC5-A967-415A-AAF7-D3C6A25B18A0}">
      <pageMargins left="0.75" right="0.75" top="1" bottom="1" header="0.5" footer="0.5"/>
      <headerFooter alignWithMargins="0"/>
    </customSheetView>
    <customSheetView guid="{8782E5BE-D95F-4A6E-9028-D5CD8462B3DE}">
      <pageMargins left="0.75" right="0.75" top="1" bottom="1" header="0.5" footer="0.5"/>
      <headerFooter alignWithMargins="0"/>
    </customSheetView>
  </customSheetViews>
  <phoneticPr fontId="5"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customSheetViews>
    <customSheetView guid="{C232F409-CA11-4574-822D-D6209A28AEAB}">
      <pageMargins left="0.75" right="0.75" top="1" bottom="1" header="0.5" footer="0.5"/>
      <headerFooter alignWithMargins="0"/>
    </customSheetView>
    <customSheetView guid="{96090A9F-3CEB-403F-A0D5-05B99B00374A}" showRuler="0">
      <pageMargins left="0.75" right="0.75" top="1" bottom="1" header="0.5" footer="0.5"/>
      <headerFooter alignWithMargins="0"/>
    </customSheetView>
    <customSheetView guid="{715D1AC5-A967-415A-AAF7-D3C6A25B18A0}">
      <pageMargins left="0.75" right="0.75" top="1" bottom="1" header="0.5" footer="0.5"/>
      <headerFooter alignWithMargins="0"/>
    </customSheetView>
    <customSheetView guid="{8782E5BE-D95F-4A6E-9028-D5CD8462B3DE}">
      <pageMargins left="0.75" right="0.75" top="1" bottom="1" header="0.5" footer="0.5"/>
      <headerFooter alignWithMargins="0"/>
    </customSheetView>
  </customSheetViews>
  <phoneticPr fontId="5"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customSheetViews>
    <customSheetView guid="{C232F409-CA11-4574-822D-D6209A28AEAB}">
      <pageMargins left="0.75" right="0.75" top="1" bottom="1" header="0.5" footer="0.5"/>
      <headerFooter alignWithMargins="0"/>
    </customSheetView>
    <customSheetView guid="{96090A9F-3CEB-403F-A0D5-05B99B00374A}" showRuler="0">
      <pageMargins left="0.75" right="0.75" top="1" bottom="1" header="0.5" footer="0.5"/>
      <headerFooter alignWithMargins="0"/>
    </customSheetView>
    <customSheetView guid="{715D1AC5-A967-415A-AAF7-D3C6A25B18A0}">
      <pageMargins left="0.75" right="0.75" top="1" bottom="1" header="0.5" footer="0.5"/>
      <headerFooter alignWithMargins="0"/>
    </customSheetView>
    <customSheetView guid="{8782E5BE-D95F-4A6E-9028-D5CD8462B3DE}">
      <pageMargins left="0.75" right="0.75" top="1" bottom="1" header="0.5" footer="0.5"/>
      <headerFooter alignWithMargins="0"/>
    </customSheetView>
  </customSheetViews>
  <phoneticPr fontId="5"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customSheetViews>
    <customSheetView guid="{C232F409-CA11-4574-822D-D6209A28AEAB}">
      <pageMargins left="0.75" right="0.75" top="1" bottom="1" header="0.5" footer="0.5"/>
      <headerFooter alignWithMargins="0"/>
    </customSheetView>
    <customSheetView guid="{96090A9F-3CEB-403F-A0D5-05B99B00374A}" showRuler="0">
      <pageMargins left="0.75" right="0.75" top="1" bottom="1" header="0.5" footer="0.5"/>
      <headerFooter alignWithMargins="0"/>
    </customSheetView>
    <customSheetView guid="{715D1AC5-A967-415A-AAF7-D3C6A25B18A0}">
      <pageMargins left="0.75" right="0.75" top="1" bottom="1" header="0.5" footer="0.5"/>
      <headerFooter alignWithMargins="0"/>
    </customSheetView>
    <customSheetView guid="{8782E5BE-D95F-4A6E-9028-D5CD8462B3DE}">
      <pageMargins left="0.75" right="0.75" top="1" bottom="1" header="0.5" footer="0.5"/>
      <headerFooter alignWithMargins="0"/>
    </customSheetView>
  </customSheetViews>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QA</vt:lpstr>
      <vt:lpstr>Worksheet</vt:lpstr>
      <vt:lpstr>Sheet3</vt:lpstr>
      <vt:lpstr>Sheet4</vt:lpstr>
      <vt:lpstr>Sheet5</vt:lpstr>
      <vt:lpstr>Sheet6</vt:lpstr>
      <vt:lpstr>Sheet7</vt:lpstr>
      <vt:lpstr>Sheet8</vt:lpstr>
      <vt:lpstr>Sheet9</vt:lpstr>
      <vt:lpstr>Sheet10</vt:lpstr>
    </vt:vector>
  </TitlesOfParts>
  <Company>Miss Dept of Transportation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Information Systems</dc:creator>
  <cp:lastModifiedBy>testuster</cp:lastModifiedBy>
  <cp:lastPrinted>2015-11-03T22:10:41Z</cp:lastPrinted>
  <dcterms:created xsi:type="dcterms:W3CDTF">2007-04-10T16:53:41Z</dcterms:created>
  <dcterms:modified xsi:type="dcterms:W3CDTF">2016-08-30T20:49:05Z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ntativeReviewCycleID">
    <vt:i4>-1255984951</vt:i4>
  </property>
  <property fmtid="{D5CDD505-2E9C-101B-9397-08002B2CF9AE}" pid="3" name="_ReviewCycleID">
    <vt:i4>-1255984951</vt:i4>
  </property>
  <property fmtid="{D5CDD505-2E9C-101B-9397-08002B2CF9AE}" pid="4" name="_NewReviewCycle">
    <vt:lpwstr/>
  </property>
  <property fmtid="{D5CDD505-2E9C-101B-9397-08002B2CF9AE}" pid="5" name="_EmailEntryID">
    <vt:lpwstr>0000000089DFEFFBD943D111911100AA0059476D07007D5617D68F41D111911100AA0059476D00000000BDB800009112FD8B366655429AB0AADB99C7106E0000ACB5EC8F0000</vt:lpwstr>
  </property>
  <property fmtid="{D5CDD505-2E9C-101B-9397-08002B2CF9AE}" pid="6" name="_EmailStoreID0">
    <vt:lpwstr>0000000038A1BB1005E5101AA1BB08002B2A56C20000454D534D44422E444C4C00000000000000001B55FA20AA6611CD9BC800AA002FC45A0C00000064656C6C6973406D646F742E6D732E676F76002F6F3D4D444F542F6F753D45786368616E67652041646D696E6973747261746976652047726F7570202846594449424F4</vt:lpwstr>
  </property>
  <property fmtid="{D5CDD505-2E9C-101B-9397-08002B2CF9AE}" pid="7" name="_EmailStoreID1">
    <vt:lpwstr>84632335350444C54292F636E3D526563697069656E74732F636E3D64656C6C697300E94632F4380000000200000010000000640065006C006C006900730040006D0064006F0074002E006D0073002E0067006F00760000000000</vt:lpwstr>
  </property>
  <property fmtid="{D5CDD505-2E9C-101B-9397-08002B2CF9AE}" pid="8" name="_EmailStoreID">
    <vt:lpwstr>0000000038A1BB1005E5101AA1BB08002B2A56C20000454D534D44422E444C4C00000000000000001B55FA20AA6611CD9BC800AA002FC45A0C0000006D796D61696C2E6D646F742E6D732E676F76002F6F3D4D444F542F6F753D4449535452494354332F636E3D526563697069656E74732F636E3D4A43757274697300</vt:lpwstr>
  </property>
  <property fmtid="{D5CDD505-2E9C-101B-9397-08002B2CF9AE}" pid="9" name="_ReviewingToolsShownOnce">
    <vt:lpwstr/>
  </property>
</Properties>
</file>