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ris\Documents\CTC\Mississippi DOT\1 Data Management Plan Project\Task 2 Consultant Manual Revisions\1 Supplements and Templates NEW\"/>
    </mc:Choice>
  </mc:AlternateContent>
  <xr:revisionPtr revIDLastSave="0" documentId="8_{AABBBA6B-40FE-414B-A756-3F8F2C3CC19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ad_Me" sheetId="5" r:id="rId1"/>
    <sheet name="Proposal Schedule Template" sheetId="6" r:id="rId2"/>
    <sheet name="Planned Progress Example" sheetId="7" r:id="rId3"/>
  </sheets>
  <calcPr calcId="191029" concurrentCalc="0"/>
  <customWorkbookViews>
    <customWorkbookView name="bghirt - Personal View" guid="{8735EA35-27FC-4EA2-80E9-2ACB2DC2E08F}" mergeInterval="0" personalView="1" maximized="1" xWindow="57" yWindow="-8" windowWidth="1871" windowHeight="1096" activeSheetId="1"/>
    <customWorkbookView name="testuser - Personal View" guid="{E1F2166C-9AE8-4E57-B6DA-3EECAE4666BF}" mergeInterval="0" personalView="1" maximized="1" xWindow="1912" yWindow="-8" windowWidth="1936" windowHeight="121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7" l="1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C22" i="7"/>
  <c r="D22" i="7"/>
  <c r="E22" i="7"/>
  <c r="B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C18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D25" i="6"/>
  <c r="D25" i="6"/>
  <c r="AE24" i="6"/>
  <c r="AR23" i="6"/>
  <c r="AS21" i="6"/>
  <c r="AO23" i="6"/>
  <c r="AN23" i="6"/>
  <c r="AD23" i="6"/>
  <c r="D23" i="6"/>
  <c r="AS22" i="6"/>
  <c r="AE22" i="6"/>
  <c r="AD21" i="6"/>
  <c r="D21" i="6"/>
  <c r="AS20" i="6"/>
  <c r="AE20" i="6"/>
  <c r="AS19" i="6"/>
  <c r="AD19" i="6"/>
  <c r="D19" i="6"/>
  <c r="AS18" i="6"/>
  <c r="AE18" i="6"/>
  <c r="AS17" i="6"/>
  <c r="AD17" i="6"/>
  <c r="D17" i="6"/>
  <c r="AS16" i="6"/>
  <c r="AE16" i="6"/>
  <c r="AS15" i="6"/>
  <c r="AD15" i="6"/>
  <c r="D15" i="6"/>
  <c r="AE14" i="6"/>
  <c r="AD13" i="6"/>
  <c r="D13" i="6"/>
  <c r="AE11" i="6"/>
  <c r="AD10" i="6"/>
  <c r="D10" i="6"/>
  <c r="AC31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B23" i="7"/>
  <c r="B24" i="7"/>
  <c r="B19" i="7"/>
  <c r="B25" i="7"/>
  <c r="B21" i="7"/>
  <c r="B20" i="7"/>
  <c r="B18" i="7"/>
  <c r="AS23" i="6"/>
  <c r="J29" i="6"/>
  <c r="R29" i="6"/>
  <c r="J31" i="6"/>
  <c r="N31" i="6"/>
  <c r="R31" i="6"/>
  <c r="V31" i="6"/>
  <c r="Z31" i="6"/>
  <c r="G29" i="6"/>
  <c r="O29" i="6"/>
  <c r="W29" i="6"/>
  <c r="G31" i="6"/>
  <c r="O31" i="6"/>
  <c r="AA31" i="6"/>
  <c r="H29" i="6"/>
  <c r="L29" i="6"/>
  <c r="P29" i="6"/>
  <c r="T29" i="6"/>
  <c r="X29" i="6"/>
  <c r="AB29" i="6"/>
  <c r="H31" i="6"/>
  <c r="L31" i="6"/>
  <c r="P31" i="6"/>
  <c r="T31" i="6"/>
  <c r="X31" i="6"/>
  <c r="AB31" i="6"/>
  <c r="F29" i="6"/>
  <c r="F30" i="6"/>
  <c r="N29" i="6"/>
  <c r="V29" i="6"/>
  <c r="Z29" i="6"/>
  <c r="F31" i="6"/>
  <c r="K29" i="6"/>
  <c r="S29" i="6"/>
  <c r="AA29" i="6"/>
  <c r="K31" i="6"/>
  <c r="S31" i="6"/>
  <c r="W31" i="6"/>
  <c r="D28" i="6"/>
  <c r="I29" i="6"/>
  <c r="M29" i="6"/>
  <c r="Q29" i="6"/>
  <c r="U29" i="6"/>
  <c r="Y29" i="6"/>
  <c r="AC29" i="6"/>
  <c r="I31" i="6"/>
  <c r="M31" i="6"/>
  <c r="Q31" i="6"/>
  <c r="U31" i="6"/>
  <c r="Y31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</calcChain>
</file>

<file path=xl/sharedStrings.xml><?xml version="1.0" encoding="utf-8"?>
<sst xmlns="http://schemas.openxmlformats.org/spreadsheetml/2006/main" count="109" uniqueCount="63">
  <si>
    <t xml:space="preserve">Research Study Title: </t>
  </si>
  <si>
    <t>Task</t>
  </si>
  <si>
    <t>C1</t>
  </si>
  <si>
    <t>M1</t>
  </si>
  <si>
    <t>C3</t>
  </si>
  <si>
    <t>C4</t>
  </si>
  <si>
    <t>C5</t>
  </si>
  <si>
    <t>Research Agency:</t>
  </si>
  <si>
    <t>Principal Investigator:</t>
  </si>
  <si>
    <t>State Study Number:</t>
  </si>
  <si>
    <t>Work %</t>
  </si>
  <si>
    <t>Total</t>
  </si>
  <si>
    <t>NTP Date:</t>
  </si>
  <si>
    <t>Federal FY:</t>
  </si>
  <si>
    <t>QPR Period:</t>
  </si>
  <si>
    <t>N/A for proposal</t>
  </si>
  <si>
    <t>Overall % Complete:</t>
  </si>
  <si>
    <t>Task Description</t>
  </si>
  <si>
    <t>Status</t>
  </si>
  <si>
    <t>Schedule by Task Showing Months from Notice to Proceed Date    (Schedule shown is combined for Contractor and MDOT Activities)</t>
  </si>
  <si>
    <t>Task C1 description</t>
  </si>
  <si>
    <t>Planned</t>
  </si>
  <si>
    <t>Actual</t>
  </si>
  <si>
    <t>Task M1 description</t>
  </si>
  <si>
    <t>C2-A</t>
  </si>
  <si>
    <t>Subtask 2-A description</t>
  </si>
  <si>
    <t>Study Hours Based on Task and Subtask</t>
  </si>
  <si>
    <t>Study Cost Based on Task and Subtask</t>
  </si>
  <si>
    <t>Hours</t>
  </si>
  <si>
    <t>Percent Work</t>
  </si>
  <si>
    <t>Cost</t>
  </si>
  <si>
    <t>Percent Cost</t>
  </si>
  <si>
    <t>C2-B</t>
  </si>
  <si>
    <t>Subtask 2-B description</t>
  </si>
  <si>
    <t>Task C1</t>
  </si>
  <si>
    <t>Task C2-A</t>
  </si>
  <si>
    <t>Task 3 description</t>
  </si>
  <si>
    <t>Task C2-B</t>
  </si>
  <si>
    <t>Task C3</t>
  </si>
  <si>
    <t>Task 4 description</t>
  </si>
  <si>
    <t>Task C4</t>
  </si>
  <si>
    <t>Task C5</t>
  </si>
  <si>
    <t>Task 5 description</t>
  </si>
  <si>
    <t>Task C6</t>
  </si>
  <si>
    <t>Task C7</t>
  </si>
  <si>
    <t>C6</t>
  </si>
  <si>
    <t>Project Management</t>
  </si>
  <si>
    <t>C7</t>
  </si>
  <si>
    <t>Final Deliverables</t>
  </si>
  <si>
    <t>M7</t>
  </si>
  <si>
    <t>Review of Draft Deliverables</t>
  </si>
  <si>
    <t>TOTAL</t>
  </si>
  <si>
    <t>Planned Progress by Month</t>
  </si>
  <si>
    <t>Actual  Progress by Month</t>
  </si>
  <si>
    <t>Planned Budget</t>
  </si>
  <si>
    <t>Actual Budget</t>
  </si>
  <si>
    <t>% By Task</t>
  </si>
  <si>
    <t>Estimated</t>
  </si>
  <si>
    <t>Completed</t>
  </si>
  <si>
    <t>Planned Progress Cumulative</t>
  </si>
  <si>
    <t>Actual Progress Cumulative</t>
  </si>
  <si>
    <t>PLANNED TASK</t>
  </si>
  <si>
    <t>Planned Hours by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</si>
</sst>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[$-409]mmm\-yy;@"/>
    <numFmt numFmtId="168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8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vertical="center" wrapText="1"/>
    </xf>
    <xf numFmtId="10" fontId="1" fillId="0" borderId="0" xfId="0" applyNumberFormat="1" applyFont="1"/>
    <xf numFmtId="49" fontId="2" fillId="0" borderId="1" xfId="0" applyNumberFormat="1" applyFont="1" applyBorder="1" applyAlignment="1">
      <alignment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13" xfId="0" applyFont="1" applyBorder="1"/>
    <xf numFmtId="0" fontId="2" fillId="0" borderId="14" xfId="0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vertical="center" wrapText="1"/>
    </xf>
    <xf numFmtId="9" fontId="2" fillId="3" borderId="16" xfId="0" applyNumberFormat="1" applyFont="1" applyFill="1" applyBorder="1" applyAlignment="1">
      <alignment horizontal="center"/>
    </xf>
    <xf numFmtId="9" fontId="2" fillId="3" borderId="17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/>
    </xf>
    <xf numFmtId="9" fontId="2" fillId="0" borderId="20" xfId="2" applyFont="1" applyBorder="1" applyAlignment="1"/>
    <xf numFmtId="9" fontId="2" fillId="0" borderId="21" xfId="2" applyFont="1" applyBorder="1" applyAlignment="1"/>
    <xf numFmtId="164" fontId="2" fillId="0" borderId="22" xfId="0" applyNumberFormat="1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9" fontId="2" fillId="0" borderId="23" xfId="2" applyFont="1" applyFill="1" applyBorder="1" applyAlignment="1"/>
    <xf numFmtId="9" fontId="2" fillId="2" borderId="23" xfId="2" applyFont="1" applyFill="1" applyBorder="1" applyAlignment="1"/>
    <xf numFmtId="9" fontId="2" fillId="2" borderId="24" xfId="2" applyFont="1" applyFill="1" applyBorder="1" applyAlignment="1"/>
    <xf numFmtId="9" fontId="2" fillId="0" borderId="25" xfId="2" applyFont="1" applyFill="1" applyBorder="1" applyAlignment="1"/>
    <xf numFmtId="0" fontId="0" fillId="4" borderId="0" xfId="0" applyFill="1"/>
    <xf numFmtId="0" fontId="5" fillId="4" borderId="0" xfId="0" applyFont="1" applyFill="1"/>
    <xf numFmtId="9" fontId="2" fillId="0" borderId="26" xfId="2" applyFont="1" applyBorder="1" applyAlignment="1"/>
    <xf numFmtId="49" fontId="2" fillId="0" borderId="1" xfId="0" applyNumberFormat="1" applyFont="1" applyBorder="1" applyAlignment="1">
      <alignment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9" fontId="2" fillId="3" borderId="28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4" fontId="2" fillId="0" borderId="1" xfId="2" applyNumberFormat="1" applyFont="1" applyBorder="1"/>
    <xf numFmtId="165" fontId="0" fillId="0" borderId="1" xfId="0" applyNumberFormat="1" applyBorder="1" applyAlignment="1">
      <alignment horizontal="center"/>
    </xf>
    <xf numFmtId="9" fontId="2" fillId="0" borderId="30" xfId="2" applyFont="1" applyFill="1" applyBorder="1" applyAlignment="1"/>
    <xf numFmtId="9" fontId="2" fillId="0" borderId="31" xfId="2" applyFont="1" applyFill="1" applyBorder="1" applyAlignment="1"/>
    <xf numFmtId="9" fontId="2" fillId="0" borderId="31" xfId="2" applyFont="1" applyBorder="1" applyAlignment="1"/>
    <xf numFmtId="9" fontId="2" fillId="0" borderId="31" xfId="2" applyFont="1" applyBorder="1" applyAlignment="1">
      <alignment horizontal="center"/>
    </xf>
    <xf numFmtId="9" fontId="2" fillId="0" borderId="32" xfId="2" applyFont="1" applyBorder="1" applyAlignment="1"/>
    <xf numFmtId="0" fontId="2" fillId="0" borderId="16" xfId="0" applyFont="1" applyBorder="1" applyAlignment="1">
      <alignment horizontal="center"/>
    </xf>
    <xf numFmtId="9" fontId="2" fillId="0" borderId="26" xfId="2" applyFont="1" applyFill="1" applyBorder="1" applyAlignment="1"/>
    <xf numFmtId="9" fontId="2" fillId="0" borderId="20" xfId="2" applyFont="1" applyFill="1" applyBorder="1" applyAlignment="1"/>
    <xf numFmtId="9" fontId="2" fillId="0" borderId="30" xfId="2" applyFont="1" applyBorder="1" applyAlignment="1"/>
    <xf numFmtId="0" fontId="6" fillId="0" borderId="17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 wrapText="1"/>
    </xf>
    <xf numFmtId="164" fontId="2" fillId="0" borderId="1" xfId="2" applyNumberFormat="1" applyFont="1" applyBorder="1" applyAlignment="1">
      <alignment wrapText="1"/>
    </xf>
    <xf numFmtId="0" fontId="2" fillId="3" borderId="17" xfId="0" applyFont="1" applyFill="1" applyBorder="1" applyAlignment="1">
      <alignment horizontal="center"/>
    </xf>
    <xf numFmtId="9" fontId="2" fillId="3" borderId="18" xfId="0" applyNumberFormat="1" applyFont="1" applyFill="1" applyBorder="1" applyAlignment="1">
      <alignment horizontal="center"/>
    </xf>
    <xf numFmtId="0" fontId="2" fillId="3" borderId="1" xfId="0" applyFont="1" applyFill="1" applyBorder="1"/>
    <xf numFmtId="1" fontId="2" fillId="3" borderId="1" xfId="1" applyNumberFormat="1" applyFont="1" applyFill="1" applyBorder="1"/>
    <xf numFmtId="9" fontId="2" fillId="3" borderId="1" xfId="2" applyFont="1" applyFill="1" applyBorder="1"/>
    <xf numFmtId="166" fontId="2" fillId="3" borderId="1" xfId="1" applyNumberFormat="1" applyFont="1" applyFill="1" applyBorder="1"/>
    <xf numFmtId="9" fontId="2" fillId="3" borderId="17" xfId="2" applyFont="1" applyFill="1" applyBorder="1" applyAlignment="1"/>
    <xf numFmtId="0" fontId="2" fillId="0" borderId="7" xfId="0" applyFont="1" applyBorder="1" applyAlignment="1">
      <alignment vertical="center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9" fontId="2" fillId="0" borderId="34" xfId="2" applyFont="1" applyBorder="1" applyAlignment="1"/>
    <xf numFmtId="9" fontId="2" fillId="0" borderId="35" xfId="2" applyFont="1" applyBorder="1" applyAlignment="1"/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9" fontId="2" fillId="0" borderId="38" xfId="2" applyFont="1" applyFill="1" applyBorder="1" applyAlignment="1"/>
    <xf numFmtId="9" fontId="2" fillId="0" borderId="34" xfId="2" applyFont="1" applyFill="1" applyBorder="1" applyAlignment="1"/>
    <xf numFmtId="9" fontId="2" fillId="2" borderId="34" xfId="2" applyFont="1" applyFill="1" applyBorder="1" applyAlignment="1"/>
    <xf numFmtId="9" fontId="2" fillId="0" borderId="35" xfId="2" applyFont="1" applyFill="1" applyBorder="1" applyAlignment="1"/>
    <xf numFmtId="9" fontId="2" fillId="5" borderId="4" xfId="2" applyFont="1" applyFill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wrapText="1"/>
    </xf>
    <xf numFmtId="164" fontId="3" fillId="5" borderId="3" xfId="0" applyNumberFormat="1" applyFont="1" applyFill="1" applyBorder="1" applyAlignment="1">
      <alignment wrapText="1"/>
    </xf>
    <xf numFmtId="164" fontId="3" fillId="5" borderId="5" xfId="0" applyNumberFormat="1" applyFont="1" applyFill="1" applyBorder="1" applyAlignment="1">
      <alignment wrapText="1"/>
    </xf>
    <xf numFmtId="164" fontId="3" fillId="0" borderId="1" xfId="2" applyNumberFormat="1" applyFont="1" applyBorder="1" applyAlignment="1">
      <alignment wrapText="1"/>
    </xf>
    <xf numFmtId="9" fontId="3" fillId="0" borderId="1" xfId="2" applyFont="1" applyBorder="1" applyAlignment="1">
      <alignment wrapText="1"/>
    </xf>
    <xf numFmtId="9" fontId="3" fillId="0" borderId="0" xfId="2" applyFont="1" applyBorder="1" applyAlignment="1">
      <alignment horizontal="center" wrapText="1"/>
    </xf>
    <xf numFmtId="49" fontId="2" fillId="0" borderId="6" xfId="0" applyNumberFormat="1" applyFont="1" applyBorder="1" applyAlignment="1">
      <alignment vertical="center" wrapText="1"/>
    </xf>
    <xf numFmtId="164" fontId="3" fillId="0" borderId="6" xfId="2" applyNumberFormat="1" applyFont="1" applyBorder="1" applyAlignment="1">
      <alignment wrapText="1"/>
    </xf>
    <xf numFmtId="0" fontId="1" fillId="7" borderId="8" xfId="0" applyFont="1" applyFill="1" applyBorder="1"/>
    <xf numFmtId="0" fontId="1" fillId="7" borderId="9" xfId="0" applyFont="1" applyFill="1" applyBorder="1"/>
    <xf numFmtId="0" fontId="1" fillId="7" borderId="10" xfId="0" applyFont="1" applyFill="1" applyBorder="1"/>
    <xf numFmtId="0" fontId="1" fillId="0" borderId="1" xfId="0" applyFont="1" applyBorder="1"/>
    <xf numFmtId="5" fontId="3" fillId="0" borderId="1" xfId="1" applyNumberFormat="1" applyFont="1" applyBorder="1" applyAlignment="1">
      <alignment textRotation="90" wrapText="1"/>
    </xf>
    <xf numFmtId="167" fontId="2" fillId="3" borderId="1" xfId="0" applyNumberFormat="1" applyFont="1" applyFill="1" applyBorder="1" applyAlignment="1">
      <alignment textRotation="90"/>
    </xf>
    <xf numFmtId="167" fontId="2" fillId="6" borderId="1" xfId="0" applyNumberFormat="1" applyFont="1" applyFill="1" applyBorder="1" applyAlignment="1">
      <alignment textRotation="90"/>
    </xf>
    <xf numFmtId="9" fontId="2" fillId="3" borderId="15" xfId="0" applyNumberFormat="1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 wrapText="1"/>
    </xf>
    <xf numFmtId="9" fontId="2" fillId="3" borderId="19" xfId="2" applyFont="1" applyFill="1" applyBorder="1" applyAlignment="1">
      <alignment horizontal="center"/>
    </xf>
    <xf numFmtId="9" fontId="2" fillId="6" borderId="19" xfId="2" applyFont="1" applyFill="1" applyBorder="1" applyAlignment="1">
      <alignment horizontal="center" wrapText="1"/>
    </xf>
    <xf numFmtId="9" fontId="2" fillId="0" borderId="22" xfId="2" applyFont="1" applyFill="1" applyBorder="1" applyAlignment="1">
      <alignment horizontal="center"/>
    </xf>
    <xf numFmtId="9" fontId="2" fillId="0" borderId="22" xfId="2" applyFont="1" applyFill="1" applyBorder="1" applyAlignment="1">
      <alignment horizontal="center" wrapText="1"/>
    </xf>
    <xf numFmtId="9" fontId="2" fillId="3" borderId="7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/>
    </xf>
    <xf numFmtId="49" fontId="2" fillId="5" borderId="5" xfId="0" applyNumberFormat="1" applyFont="1" applyFill="1" applyBorder="1" applyAlignment="1">
      <alignment wrapText="1"/>
    </xf>
    <xf numFmtId="164" fontId="3" fillId="8" borderId="8" xfId="2" applyNumberFormat="1" applyFont="1" applyFill="1" applyBorder="1" applyAlignment="1">
      <alignment wrapText="1"/>
    </xf>
    <xf numFmtId="9" fontId="3" fillId="8" borderId="10" xfId="2" applyFont="1" applyFill="1" applyBorder="1" applyAlignment="1">
      <alignment horizontal="center" wrapText="1"/>
    </xf>
    <xf numFmtId="164" fontId="3" fillId="8" borderId="11" xfId="2" applyNumberFormat="1" applyFont="1" applyFill="1" applyBorder="1" applyAlignment="1">
      <alignment wrapText="1"/>
    </xf>
    <xf numFmtId="9" fontId="3" fillId="8" borderId="13" xfId="2" applyFont="1" applyFill="1" applyBorder="1" applyAlignment="1">
      <alignment horizontal="center" wrapText="1"/>
    </xf>
    <xf numFmtId="0" fontId="1" fillId="8" borderId="11" xfId="0" applyFont="1" applyFill="1" applyBorder="1"/>
    <xf numFmtId="0" fontId="1" fillId="8" borderId="13" xfId="0" applyFont="1" applyFill="1" applyBorder="1"/>
    <xf numFmtId="164" fontId="3" fillId="8" borderId="11" xfId="2" applyNumberFormat="1" applyFont="1" applyFill="1" applyBorder="1" applyAlignment="1">
      <alignment horizontal="center" wrapText="1"/>
    </xf>
    <xf numFmtId="0" fontId="1" fillId="8" borderId="14" xfId="0" applyFont="1" applyFill="1" applyBorder="1"/>
    <xf numFmtId="0" fontId="1" fillId="8" borderId="12" xfId="0" applyFont="1" applyFill="1" applyBorder="1"/>
    <xf numFmtId="2" fontId="7" fillId="0" borderId="0" xfId="0" applyNumberFormat="1" applyFont="1"/>
    <xf numFmtId="2" fontId="2" fillId="0" borderId="6" xfId="0" applyNumberFormat="1" applyFont="1" applyBorder="1"/>
    <xf numFmtId="2" fontId="2" fillId="0" borderId="3" xfId="0" applyNumberFormat="1" applyFont="1" applyBorder="1"/>
    <xf numFmtId="2" fontId="2" fillId="0" borderId="5" xfId="0" applyNumberFormat="1" applyFont="1" applyBorder="1"/>
    <xf numFmtId="2" fontId="2" fillId="0" borderId="0" xfId="0" applyNumberFormat="1" applyFont="1"/>
    <xf numFmtId="2" fontId="2" fillId="0" borderId="22" xfId="0" applyNumberFormat="1" applyFont="1" applyBorder="1"/>
    <xf numFmtId="1" fontId="2" fillId="0" borderId="1" xfId="0" quotePrefix="1" applyNumberFormat="1" applyFont="1" applyBorder="1" applyAlignment="1">
      <alignment horizontal="right"/>
    </xf>
    <xf numFmtId="168" fontId="2" fillId="0" borderId="22" xfId="0" applyNumberFormat="1" applyFont="1" applyBorder="1"/>
    <xf numFmtId="1" fontId="2" fillId="0" borderId="7" xfId="0" applyNumberFormat="1" applyFont="1" applyBorder="1"/>
    <xf numFmtId="1" fontId="2" fillId="0" borderId="1" xfId="0" applyNumberFormat="1" applyFont="1" applyBorder="1"/>
    <xf numFmtId="1" fontId="2" fillId="0" borderId="0" xfId="0" applyNumberFormat="1" applyFont="1"/>
    <xf numFmtId="2" fontId="2" fillId="0" borderId="1" xfId="0" applyNumberFormat="1" applyFont="1" applyBorder="1"/>
    <xf numFmtId="1" fontId="2" fillId="0" borderId="4" xfId="0" applyNumberFormat="1" applyFont="1" applyBorder="1"/>
    <xf numFmtId="1" fontId="2" fillId="0" borderId="3" xfId="0" applyNumberFormat="1" applyFont="1" applyBorder="1"/>
    <xf numFmtId="1" fontId="2" fillId="0" borderId="5" xfId="0" applyNumberFormat="1" applyFont="1" applyBorder="1"/>
    <xf numFmtId="2" fontId="7" fillId="0" borderId="4" xfId="0" applyNumberFormat="1" applyFont="1" applyBorder="1"/>
    <xf numFmtId="9" fontId="2" fillId="3" borderId="6" xfId="2" applyFont="1" applyFill="1" applyBorder="1"/>
    <xf numFmtId="1" fontId="2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9" fontId="2" fillId="0" borderId="2" xfId="0" applyNumberFormat="1" applyFont="1" applyBorder="1"/>
    <xf numFmtId="0" fontId="2" fillId="0" borderId="10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left" vertical="center" wrapText="1"/>
    </xf>
    <xf numFmtId="49" fontId="1" fillId="6" borderId="3" xfId="0" applyNumberFormat="1" applyFont="1" applyFill="1" applyBorder="1" applyAlignment="1">
      <alignment horizontal="left" vertical="center" wrapText="1"/>
    </xf>
    <xf numFmtId="49" fontId="1" fillId="6" borderId="5" xfId="0" applyNumberFormat="1" applyFont="1" applyFill="1" applyBorder="1" applyAlignment="1">
      <alignment horizontal="left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49" fontId="1" fillId="3" borderId="14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49" fontId="1" fillId="3" borderId="12" xfId="0" applyNumberFormat="1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 Progress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874988497890185"/>
          <c:y val="0.15026178010471203"/>
          <c:w val="0.76017614659603272"/>
          <c:h val="0.608291151106111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'Proposal Schedule Template'!$B$30</c:f>
              <c:strCache>
                <c:ptCount val="1"/>
                <c:pt idx="0">
                  <c:v>Planned Progress Cumulative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'Proposal Schedule Template'!$F$9:$AC$9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'Proposal Schedule Template'!$F$30:$AC$30</c:f>
              <c:numCache>
                <c:formatCode>0.0%</c:formatCode>
                <c:ptCount val="24"/>
                <c:pt idx="0" formatCode="0%">
                  <c:v>4.6249999999999999E-2</c:v>
                </c:pt>
                <c:pt idx="1">
                  <c:v>7.8750000000000001E-2</c:v>
                </c:pt>
                <c:pt idx="2">
                  <c:v>0.18625000000000003</c:v>
                </c:pt>
                <c:pt idx="3">
                  <c:v>0.30375000000000002</c:v>
                </c:pt>
                <c:pt idx="4">
                  <c:v>0.42125000000000001</c:v>
                </c:pt>
                <c:pt idx="5">
                  <c:v>0.49</c:v>
                </c:pt>
                <c:pt idx="6">
                  <c:v>0.5575</c:v>
                </c:pt>
                <c:pt idx="7">
                  <c:v>0.59499999999999997</c:v>
                </c:pt>
                <c:pt idx="8">
                  <c:v>0.60875000000000001</c:v>
                </c:pt>
                <c:pt idx="9">
                  <c:v>0.62375000000000003</c:v>
                </c:pt>
                <c:pt idx="10">
                  <c:v>0.71750000000000003</c:v>
                </c:pt>
                <c:pt idx="11">
                  <c:v>0.78625</c:v>
                </c:pt>
                <c:pt idx="12">
                  <c:v>0.82374999999999998</c:v>
                </c:pt>
                <c:pt idx="13">
                  <c:v>0.86124999999999996</c:v>
                </c:pt>
                <c:pt idx="14">
                  <c:v>0.86374999999999991</c:v>
                </c:pt>
                <c:pt idx="15">
                  <c:v>0.94374999999999987</c:v>
                </c:pt>
                <c:pt idx="16">
                  <c:v>0.97374999999999989</c:v>
                </c:pt>
                <c:pt idx="17">
                  <c:v>0.97624999999999984</c:v>
                </c:pt>
                <c:pt idx="18">
                  <c:v>0.98249999999999982</c:v>
                </c:pt>
                <c:pt idx="19">
                  <c:v>0.98624999999999985</c:v>
                </c:pt>
                <c:pt idx="20">
                  <c:v>0.9887499999999998</c:v>
                </c:pt>
                <c:pt idx="21">
                  <c:v>0.9887499999999998</c:v>
                </c:pt>
                <c:pt idx="22">
                  <c:v>0.99249999999999983</c:v>
                </c:pt>
                <c:pt idx="23" formatCode="0%">
                  <c:v>0.99999999999999978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C5-48C2-8148-E29B181FC134}"/>
            </c:ext>
          </c:extLst>
        </c:ser>
        <c:ser>
          <c:idx val="1"/>
          <c:order val="1"/>
          <c:tx>
            <c:strRef>
              <c:f>'Proposal Schedule Template'!$B$32:$D$32</c:f>
              <c:strCache>
                <c:ptCount val="3"/>
                <c:pt idx="0">
                  <c:v>Actual Progress Cumulative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'Proposal Schedule Template'!$F$9:$AC$9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'Proposal Schedule Template'!$F$32:$AC$32</c:f>
              <c:numCache>
                <c:formatCode>0.0%</c:formatCode>
                <c:ptCount val="2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0C5-48C2-8148-E29B181FC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324888"/>
        <c:axId val="818325216"/>
      </c:scatterChart>
      <c:valAx>
        <c:axId val="818324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Months from</a:t>
                </a:r>
                <a:r>
                  <a:rPr lang="en-US" baseline="0"/>
                  <a:t> Notice to Proceed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795694399034138"/>
              <c:y val="0.861847581552306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325216"/>
        <c:crosses val="autoZero"/>
        <c:crossBetween val="midCat"/>
      </c:valAx>
      <c:valAx>
        <c:axId val="81832521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Project Completion, percent</a:t>
                </a:r>
              </a:p>
            </c:rich>
          </c:tx>
          <c:layout>
            <c:manualLayout>
              <c:xMode val="edge"/>
              <c:yMode val="edge"/>
              <c:x val="3.7729350366021222E-2"/>
              <c:y val="0.141414823147106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324888"/>
        <c:crosses val="autoZero"/>
        <c:crossBetween val="midCat"/>
        <c:majorUnit val="0.2"/>
        <c:minorUnit val="5.000000000000001E-2"/>
      </c:valAx>
      <c:spPr>
        <a:noFill/>
        <a:ln w="63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51757451679590705"/>
          <c:y val="0.4852059117610299"/>
          <c:w val="0.38787054506688734"/>
          <c:h val="0.20592449963211709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 Budget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202574374856439"/>
          <c:y val="0.1502617387641616"/>
          <c:w val="0.74686583223942493"/>
          <c:h val="0.5884498812648417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'Proposal Schedule Template'!$B$34</c:f>
              <c:strCache>
                <c:ptCount val="1"/>
                <c:pt idx="0">
                  <c:v>Planned Budget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'Proposal Schedule Template'!$F$9:$AC$9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'Proposal Schedule Template'!$F$34:$AC$34</c:f>
              <c:numCache>
                <c:formatCode>"$"#,##0_);\("$"#,##0\)</c:formatCode>
                <c:ptCount val="24"/>
                <c:pt idx="0">
                  <c:v>9670.32</c:v>
                </c:pt>
                <c:pt idx="1">
                  <c:v>16465.68</c:v>
                </c:pt>
                <c:pt idx="2">
                  <c:v>38942.640000000007</c:v>
                </c:pt>
                <c:pt idx="3">
                  <c:v>63510.48</c:v>
                </c:pt>
                <c:pt idx="4">
                  <c:v>88078.32</c:v>
                </c:pt>
                <c:pt idx="5">
                  <c:v>102453.12</c:v>
                </c:pt>
                <c:pt idx="6">
                  <c:v>116566.56</c:v>
                </c:pt>
                <c:pt idx="7">
                  <c:v>124407.36</c:v>
                </c:pt>
                <c:pt idx="8">
                  <c:v>127282.32</c:v>
                </c:pt>
                <c:pt idx="9">
                  <c:v>130418.64</c:v>
                </c:pt>
                <c:pt idx="10">
                  <c:v>150020.64000000001</c:v>
                </c:pt>
                <c:pt idx="11">
                  <c:v>164395.44</c:v>
                </c:pt>
                <c:pt idx="12">
                  <c:v>172236.24</c:v>
                </c:pt>
                <c:pt idx="13">
                  <c:v>180077.03999999998</c:v>
                </c:pt>
                <c:pt idx="14">
                  <c:v>180599.75999999998</c:v>
                </c:pt>
                <c:pt idx="15">
                  <c:v>197326.79999999996</c:v>
                </c:pt>
                <c:pt idx="16">
                  <c:v>203599.43999999997</c:v>
                </c:pt>
                <c:pt idx="17">
                  <c:v>204122.15999999997</c:v>
                </c:pt>
                <c:pt idx="18">
                  <c:v>205428.95999999996</c:v>
                </c:pt>
                <c:pt idx="19">
                  <c:v>206213.03999999998</c:v>
                </c:pt>
                <c:pt idx="20">
                  <c:v>206735.75999999995</c:v>
                </c:pt>
                <c:pt idx="21">
                  <c:v>206735.75999999995</c:v>
                </c:pt>
                <c:pt idx="22">
                  <c:v>207519.83999999997</c:v>
                </c:pt>
                <c:pt idx="23">
                  <c:v>209087.99999999994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47-4AFA-81A8-633D63C65317}"/>
            </c:ext>
          </c:extLst>
        </c:ser>
        <c:ser>
          <c:idx val="1"/>
          <c:order val="1"/>
          <c:tx>
            <c:strRef>
              <c:f>'Proposal Schedule Template'!$B$35:$D$35</c:f>
              <c:strCache>
                <c:ptCount val="3"/>
                <c:pt idx="0">
                  <c:v>Actual Budget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'Proposal Schedule Template'!$F$9:$AC$9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'Proposal Schedule Template'!$F$35:$AC$35</c:f>
              <c:numCache>
                <c:formatCode>"$"#,##0_);\("$"#,##0\)</c:formatCode>
                <c:ptCount val="2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47-4AFA-81A8-633D63C65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324888"/>
        <c:axId val="818325216"/>
      </c:scatterChart>
      <c:valAx>
        <c:axId val="818324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Months from Notice to Proceed</a:t>
                </a:r>
              </a:p>
            </c:rich>
          </c:tx>
          <c:layout>
            <c:manualLayout>
              <c:xMode val="edge"/>
              <c:yMode val="edge"/>
              <c:x val="0.38199938686983947"/>
              <c:y val="0.854264779402574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325216"/>
        <c:crosses val="autoZero"/>
        <c:crossBetween val="midCat"/>
      </c:valAx>
      <c:valAx>
        <c:axId val="818325216"/>
        <c:scaling>
          <c:orientation val="minMax"/>
          <c:max val="2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Project Expenditure</a:t>
                </a:r>
              </a:p>
            </c:rich>
          </c:tx>
          <c:layout>
            <c:manualLayout>
              <c:xMode val="edge"/>
              <c:yMode val="edge"/>
              <c:x val="3.1163093447444789E-2"/>
              <c:y val="0.177148944002004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324888"/>
        <c:crosses val="autoZero"/>
        <c:crossBetween val="midCat"/>
        <c:majorUnit val="50000"/>
        <c:minorUnit val="5.000000000000001E-2"/>
      </c:valAx>
      <c:spPr>
        <a:noFill/>
        <a:ln w="6350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712013577668231"/>
          <c:y val="0.45122612555688763"/>
          <c:w val="0.26167374341289473"/>
          <c:h val="0.24437877259943172"/>
        </c:manualLayout>
      </c:layout>
      <c:overlay val="0"/>
      <c:spPr>
        <a:solidFill>
          <a:schemeClr val="lt1"/>
        </a:solidFill>
        <a:ln w="12700" cap="flat" cmpd="sng" algn="ctr">
          <a:solidFill>
            <a:schemeClr val="accent5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635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 sz="1200"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14</xdr:col>
      <xdr:colOff>249248</xdr:colOff>
      <xdr:row>58</xdr:row>
      <xdr:rowOff>136014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C24B411-CFE5-4E3C-B6BC-1A8CCB0C92CC}"/>
            </a:ext>
          </a:extLst>
        </xdr:cNvPr>
        <xdr:cNvSpPr/>
      </xdr:nvSpPr>
      <xdr:spPr>
        <a:xfrm>
          <a:off x="609600" y="571500"/>
          <a:ext cx="8174048" cy="10613514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Template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Notes:</a:t>
          </a:r>
          <a:b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this example a 24-month contract period is anticipated for completion of this hypothetical study. The study used to develop this example may not be the same as examples included elsewhere in the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Research Consultant Manual.</a:t>
          </a:r>
          <a:b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endParaRPr lang="en-US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WHEN USING THIS FORM FOR THE PROPOSAL:</a:t>
          </a: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Enter proposal specific information in Rows 2-5.</a:t>
          </a: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The Research Task and Subtask columns include the tasks and subtasks developed in the research plan by the Consultant.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Columns to the right of Column E represent proposed duration of project. Highlighted cells represent planned months of work to complete the task. Planned work for Consultant and MDOT are shown.</a:t>
          </a:r>
        </a:p>
        <a:p>
          <a:endParaRPr lang="en-US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Insert rows and columns as needed for the proposed project tasks and duration.</a:t>
          </a:r>
        </a:p>
        <a:p>
          <a:endParaRPr lang="en-US">
            <a:solidFill>
              <a:sysClr val="windowText" lastClr="000000"/>
            </a:solidFill>
            <a:effectLst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The Work % column represents, for each task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subtask, the amount of work required to complete the given task/subtask relative to the total amount of work required to complete the study, based on labor (not cost). See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tab titled Planned Progress Example for guidance on calculating percent complete by task and by month.</a:t>
          </a:r>
          <a:endParaRPr lang="en-US">
            <a:solidFill>
              <a:sysClr val="windowText" lastClr="000000"/>
            </a:solidFill>
            <a:effectLst/>
          </a:endParaRPr>
        </a:p>
        <a:p>
          <a:b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As an example, consider Task C1. The Consultant indicates that this subtask will require 25% of the total effort to complete the study.  Further, this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task will be completed during months 1 through 16 of the project. The consultant indicates that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5%, 15%, 20%, 20% 20% and 20%  of the project will be completed in months 1, 3, 4, 5, 11 and 16 of the project respectively.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These sum to 100% for this task.</a:t>
          </a:r>
          <a:endParaRPr lang="en-US">
            <a:solidFill>
              <a:sysClr val="windowText" lastClr="000000"/>
            </a:solidFill>
            <a:effectLst/>
          </a:endParaRP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Planned Progress by Month (row 29) is the cumulative sum of Work % for each task multiplied by the expected monthly completion.</a:t>
          </a:r>
          <a:endParaRPr lang="en-US">
            <a:solidFill>
              <a:sysClr val="windowText" lastClr="000000"/>
            </a:solidFill>
            <a:effectLst/>
          </a:endParaRPr>
        </a:p>
        <a:p>
          <a:b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As an example, in Month 1, expected work is:</a:t>
          </a:r>
          <a:endParaRPr lang="en-US">
            <a:solidFill>
              <a:sysClr val="windowText" lastClr="000000"/>
            </a:solidFill>
            <a:effectLst/>
          </a:endParaRP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Task C1:  5% x 25%</a:t>
          </a: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+</a:t>
          </a: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Task C2a:  10% x 30% </a:t>
          </a: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+</a:t>
          </a: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Task C6:  15% x 2.5%</a:t>
          </a: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Total for Month 1 = 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4.6%</a:t>
          </a:r>
          <a:endParaRPr lang="en-US">
            <a:solidFill>
              <a:sysClr val="windowText" lastClr="00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Planned Progress Cumulative (Row 30) end of Month 1 =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4.6%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Likewise in Month 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Task C2a:  10% x 30% 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Task C6:  10% x 2.5%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for Month 2 =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3.3%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Planned Progress Cumulative (Row 30) end of Month 2 =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4.6% + 3.3% = 7.9%</a:t>
          </a:r>
          <a:endParaRPr lang="en-US">
            <a:effectLst/>
          </a:endParaRPr>
        </a:p>
        <a:p>
          <a:b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This is repeated likewise through the end of the contract, which will total 100%.</a:t>
          </a:r>
        </a:p>
        <a:p>
          <a:endParaRPr lang="en-US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Planned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Budget by month (Row 34 in template before changes). If project requires purchase of equipment included in a task/subtask, the planned expenditure for the cost of that equipment should be included in the month during which the Consultant planned to pay for the purchase of that equipment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All calculations within the spreadsheet must be verified by the Consultant.</a:t>
          </a:r>
          <a:endParaRPr lang="en-US">
            <a:effectLst/>
          </a:endParaRPr>
        </a:p>
        <a:p>
          <a:endParaRPr lang="en-US">
            <a:solidFill>
              <a:sysClr val="windowText" lastClr="000000"/>
            </a:solidFill>
            <a:effectLst/>
          </a:endParaRP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WHEN USING THIS FORM FOR QUARTERLY REPORTS:</a:t>
          </a: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Replace "Month from NTP" in Row 8 into actual FY periods.</a:t>
          </a:r>
        </a:p>
        <a:p>
          <a:endParaRPr lang="en-US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R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eplace the numbered months in row 9 with actual months.</a:t>
          </a: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As the project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progresses, e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nter Percent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Completion by Task/Subtask in the rows identified as Actual in Column E. Percent Completion is by hours (and not cost).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a task is completed, Column AE should total to 100%.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The Actual Progress and Actual Cumulative Progress will automatically calculate in Rows 31 and 32.</a:t>
          </a:r>
        </a:p>
        <a:p>
          <a:endParaRPr lang="en-US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Enter project budget expended by month in Row titled Actual Budget.</a:t>
          </a: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b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b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solidFill>
              <a:srgbClr val="0070C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436906</xdr:colOff>
      <xdr:row>0</xdr:row>
      <xdr:rowOff>324408</xdr:rowOff>
    </xdr:from>
    <xdr:to>
      <xdr:col>37</xdr:col>
      <xdr:colOff>1366546</xdr:colOff>
      <xdr:row>25</xdr:row>
      <xdr:rowOff>59621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46AFA5-2B0C-40DA-B414-802B28BD51D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536534</xdr:colOff>
      <xdr:row>28</xdr:row>
      <xdr:rowOff>127330</xdr:rowOff>
    </xdr:from>
    <xdr:to>
      <xdr:col>37</xdr:col>
      <xdr:colOff>1374734</xdr:colOff>
      <xdr:row>48</xdr:row>
      <xdr:rowOff>31386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C56F30-1FF3-4FAF-A95A-2635EC6A92B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171408</xdr:colOff>
      <xdr:row>3</xdr:row>
      <xdr:rowOff>113715</xdr:rowOff>
    </xdr:from>
    <xdr:to>
      <xdr:col>28</xdr:col>
      <xdr:colOff>182217</xdr:colOff>
      <xdr:row>6</xdr:row>
      <xdr:rowOff>50850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F55950A4-1D4A-4461-B912-269399B2A56A}"/>
            </a:ext>
          </a:extLst>
        </xdr:cNvPr>
        <xdr:cNvGrpSpPr/>
      </xdr:nvGrpSpPr>
      <xdr:grpSpPr>
        <a:xfrm>
          <a:off x="8380032" y="820063"/>
          <a:ext cx="1589390" cy="370576"/>
          <a:chOff x="8587596" y="2126732"/>
          <a:chExt cx="1453917" cy="266112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959D0025-90A7-F0C8-9698-2418AF3089DD}"/>
              </a:ext>
            </a:extLst>
          </xdr:cNvPr>
          <xdr:cNvSpPr txBox="1"/>
        </xdr:nvSpPr>
        <xdr:spPr>
          <a:xfrm>
            <a:off x="8587596" y="2126732"/>
            <a:ext cx="1453917" cy="266112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100" baseline="0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237C6C31-5B66-6240-C5F1-0C7F7DC764CC}"/>
              </a:ext>
            </a:extLst>
          </xdr:cNvPr>
          <xdr:cNvSpPr/>
        </xdr:nvSpPr>
        <xdr:spPr>
          <a:xfrm>
            <a:off x="9381675" y="2197573"/>
            <a:ext cx="593573" cy="133056"/>
          </a:xfrm>
          <a:prstGeom prst="rect">
            <a:avLst/>
          </a:prstGeom>
          <a:ln>
            <a:solidFill>
              <a:schemeClr val="accent6"/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/>
              <a:t>Actual</a:t>
            </a: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1682D40A-8B7D-DF5B-3963-89E159A4D069}"/>
              </a:ext>
            </a:extLst>
          </xdr:cNvPr>
          <xdr:cNvSpPr/>
        </xdr:nvSpPr>
        <xdr:spPr>
          <a:xfrm>
            <a:off x="8655572" y="2195735"/>
            <a:ext cx="661691" cy="133056"/>
          </a:xfrm>
          <a:prstGeom prst="rect">
            <a:avLst/>
          </a:prstGeom>
          <a:solidFill>
            <a:srgbClr val="00B0F0"/>
          </a:solidFill>
          <a:ln>
            <a:solidFill>
              <a:srgbClr val="00B0F0"/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/>
              <a:t>Planned</a:t>
            </a:r>
          </a:p>
        </xdr:txBody>
      </xdr:sp>
    </xdr:grpSp>
    <xdr:clientData/>
  </xdr:twoCellAnchor>
  <xdr:twoCellAnchor>
    <xdr:from>
      <xdr:col>2</xdr:col>
      <xdr:colOff>383958</xdr:colOff>
      <xdr:row>38</xdr:row>
      <xdr:rowOff>44961</xdr:rowOff>
    </xdr:from>
    <xdr:to>
      <xdr:col>27</xdr:col>
      <xdr:colOff>223631</xdr:colOff>
      <xdr:row>109</xdr:row>
      <xdr:rowOff>48160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3944EF41-1A32-4509-BCC3-D0F9C2F0D919}"/>
            </a:ext>
          </a:extLst>
        </xdr:cNvPr>
        <xdr:cNvSpPr/>
      </xdr:nvSpPr>
      <xdr:spPr>
        <a:xfrm>
          <a:off x="860208" y="6867644"/>
          <a:ext cx="8834912" cy="10641232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Template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Notes:</a:t>
          </a:r>
          <a:b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this example a 24-month contract period is anticipated for completion of this hypothetical study. The study used to develop this example may not be the same as examples included elsewhere in the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Consultant Manual.</a:t>
          </a:r>
          <a:b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endParaRPr lang="en-US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WHEN USING THIS FORM FOR THE PROPOSAL:</a:t>
          </a: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Enter proposal specific information in Rows 2-5.</a:t>
          </a: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The Research Task and Subtask columns include the tasks and subtasks developed in the research plan by the Consultant.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Columns to the right of Column E represent proposed duration of project. Highlighted cells represent planned months of work to complete the task. Planned work for Consultant and MDOT are shown.</a:t>
          </a:r>
        </a:p>
        <a:p>
          <a:endParaRPr lang="en-US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Insert rows and columns as needed for the proposed project tasks and duration.</a:t>
          </a:r>
        </a:p>
        <a:p>
          <a:endParaRPr lang="en-US">
            <a:solidFill>
              <a:sysClr val="windowText" lastClr="000000"/>
            </a:solidFill>
            <a:effectLst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The Work % column represents, for each task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subtask, the amount of work required to complete the given task/subtask relative to the total amount of work required to complete the study, based on labor (not cost). See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the tab titled Planned Progress Example for guidance on calculating percent complete by task and by month.</a:t>
          </a:r>
          <a:endParaRPr lang="en-US">
            <a:solidFill>
              <a:sysClr val="windowText" lastClr="000000"/>
            </a:solidFill>
            <a:effectLst/>
          </a:endParaRPr>
        </a:p>
        <a:p>
          <a:b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an example, consider Task C1. The Consultant indicates that this subtask will require 25% of the total effort to complete the study.  Further, this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task will be completed during months 1 through 16 of the project. The consultant indicates that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5%, 15%, 20%, 20% 20% and 20%  of the project will be completed in months 1, 3, 4, 5, 11 and 16 of the project respectively.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These sum to 100% for this task.</a:t>
          </a:r>
          <a:endParaRPr lang="en-US">
            <a:effectLst/>
          </a:endParaRP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Planned Overall Progress (row 29) is the cumulative sum of Work % for each task multiplied by the expected monthly completion.</a:t>
          </a:r>
          <a:endParaRPr lang="en-US">
            <a:solidFill>
              <a:sysClr val="windowText" lastClr="000000"/>
            </a:solidFill>
            <a:effectLst/>
          </a:endParaRPr>
        </a:p>
        <a:p>
          <a:b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As an example, in Month 1, expected work is:</a:t>
          </a:r>
          <a:endParaRPr lang="en-US">
            <a:solidFill>
              <a:sysClr val="windowText" lastClr="000000"/>
            </a:solidFill>
            <a:effectLst/>
          </a:endParaRP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Task C1:  5% x 25%</a:t>
          </a: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+</a:t>
          </a: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Task C2a:  10% x 30% </a:t>
          </a: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+</a:t>
          </a: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Task C6:  15% x 2.5%</a:t>
          </a: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Total for Month 1 = 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4.6%</a:t>
          </a:r>
          <a:endParaRPr lang="en-US">
            <a:solidFill>
              <a:sysClr val="windowText" lastClr="00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Cumulative end of Month 1 =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4.6%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Likewise in Month 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Task C2a:  10% x 30% 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Task C6:  10% x 2.5%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for Month 2 =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3.3%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Cumulative end of Month 2 =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4.6% + 3.3% = 7.9%</a:t>
          </a:r>
          <a:endParaRPr lang="en-US">
            <a:effectLst/>
          </a:endParaRPr>
        </a:p>
        <a:p>
          <a:b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This is repeated likewise through the end of the contract, which will total 100%.</a:t>
          </a:r>
        </a:p>
        <a:p>
          <a:endParaRPr lang="en-US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Planned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Budget by month (Row 34 in template before changes). If project requires purchase of equipment included in a task/subtask, the planned expenditure for the cost of that equipment should be included in the month during which the Consultant planned to pay for the purchase of that equipment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All calculations within the spreadsheet must be verified by the Consultant.</a:t>
          </a:r>
          <a:endParaRPr lang="en-US">
            <a:effectLst/>
          </a:endParaRPr>
        </a:p>
        <a:p>
          <a:endParaRPr lang="en-US">
            <a:solidFill>
              <a:sysClr val="windowText" lastClr="000000"/>
            </a:solidFill>
            <a:effectLst/>
          </a:endParaRP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WHEN USING THIS FORM FOR QUARTERLY REPORTS:</a:t>
          </a: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Replace "Month from NTP" in Row 8 into actual FY periods.</a:t>
          </a:r>
        </a:p>
        <a:p>
          <a:endParaRPr lang="en-US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R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eplace the numbered months in row 9 with actual months.</a:t>
          </a: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As the project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progresses, e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nter Percent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Completion by Task/Subtask in the rows identified as Actual in Column E.  Percent Completion is by hours (and not cost).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a task is completed, Column AE should total to 100%.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The Actual Progress and Actual Cumulative Progress will automatically calculate in Rows 31 and 32.</a:t>
          </a:r>
        </a:p>
        <a:p>
          <a:endParaRPr lang="en-US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Enter project budget expended by month in Row titled Acutal Budget.</a:t>
          </a: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b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b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solidFill>
              <a:srgbClr val="0070C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593481</xdr:colOff>
      <xdr:row>26</xdr:row>
      <xdr:rowOff>139212</xdr:rowOff>
    </xdr:from>
    <xdr:to>
      <xdr:col>26</xdr:col>
      <xdr:colOff>33831</xdr:colOff>
      <xdr:row>46</xdr:row>
      <xdr:rowOff>131884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8C8E729-1793-4750-91FF-EF67009C9EDB}"/>
            </a:ext>
          </a:extLst>
        </xdr:cNvPr>
        <xdr:cNvSpPr/>
      </xdr:nvSpPr>
      <xdr:spPr>
        <a:xfrm>
          <a:off x="593481" y="4037135"/>
          <a:ext cx="8877427" cy="29234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Template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Notes:</a:t>
          </a:r>
        </a:p>
        <a:p>
          <a:endParaRPr lang="en-US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This template shows an example of calulating planned progress by month and by task subtask.</a:t>
          </a:r>
        </a:p>
        <a:p>
          <a:endParaRPr lang="en-US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Enter budgeted hours by month used in the proposal.  </a:t>
          </a:r>
        </a:p>
        <a:p>
          <a:endParaRPr lang="en-US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For each task in the Planned Hours by Month, percent progress is calculated by month.</a:t>
          </a:r>
          <a:b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WHEN USING THIS FORM FOR QUARTERLY REPORTS:</a:t>
          </a:r>
        </a:p>
        <a:p>
          <a:endParaRPr lang="en-US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Replace month number (0, 1, 2, etc.) with actual months (May 22, June 22, etc.).</a:t>
          </a:r>
        </a:p>
        <a:p>
          <a:endParaRPr lang="en-US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Enter hours by month in the "Actual" table. Example shows hours entered for 11 months.</a:t>
          </a:r>
        </a:p>
        <a:p>
          <a:endParaRPr lang="en-US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Copy the formula for actual Cumulative Progress (hours) and cumulative progress (%).</a:t>
          </a:r>
        </a:p>
        <a:p>
          <a:endParaRPr lang="en-US" sz="1100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79402-C807-485A-8CBA-9E3AF9FBAA08}">
  <dimension ref="A1"/>
  <sheetViews>
    <sheetView showGridLines="0" topLeftCell="A28" zoomScale="190" zoomScaleNormal="190" workbookViewId="0">
      <selection activeCell="Q27" sqref="Q2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8B510-3966-4C26-8941-BE4203056543}">
  <dimension ref="B1:AS42"/>
  <sheetViews>
    <sheetView showGridLines="0" topLeftCell="A18" zoomScale="178" zoomScaleNormal="178" workbookViewId="0">
      <selection activeCell="AG27" sqref="AG27"/>
    </sheetView>
  </sheetViews>
  <sheetFormatPr defaultRowHeight="12" x14ac:dyDescent="0.2"/>
  <cols>
    <col min="1" max="1" width="1.28515625" style="1" customWidth="1"/>
    <col min="2" max="2" width="5.85546875" style="1" customWidth="1"/>
    <col min="3" max="3" width="14.85546875" style="1" customWidth="1"/>
    <col min="4" max="4" width="6.7109375" style="1" customWidth="1"/>
    <col min="5" max="5" width="9.140625" style="1"/>
    <col min="6" max="29" width="4.7109375" style="1" customWidth="1"/>
    <col min="30" max="30" width="4.7109375" style="1" bestFit="1" customWidth="1"/>
    <col min="31" max="31" width="4.85546875" style="1" bestFit="1" customWidth="1"/>
    <col min="32" max="32" width="9.42578125" style="1" customWidth="1"/>
    <col min="33" max="37" width="13.42578125" style="1" customWidth="1"/>
    <col min="38" max="38" width="23.5703125" style="1" customWidth="1"/>
    <col min="39" max="39" width="9.140625" style="1" customWidth="1"/>
    <col min="40" max="40" width="10.28515625" style="1" customWidth="1"/>
    <col min="41" max="41" width="10.7109375" style="1" customWidth="1"/>
    <col min="42" max="42" width="10.28515625" style="1" customWidth="1"/>
    <col min="43" max="43" width="9.140625" style="1"/>
    <col min="44" max="44" width="10.28515625" style="1" bestFit="1" customWidth="1"/>
    <col min="45" max="45" width="12.42578125" style="1" bestFit="1" customWidth="1"/>
    <col min="46" max="46" width="10.28515625" style="1" bestFit="1" customWidth="1"/>
    <col min="47" max="16384" width="9.140625" style="1"/>
  </cols>
  <sheetData>
    <row r="1" spans="2:45" ht="30.75" customHeight="1" x14ac:dyDescent="0.2"/>
    <row r="2" spans="2:45" s="2" customFormat="1" ht="11.25" x14ac:dyDescent="0.2">
      <c r="B2" s="10" t="s">
        <v>0</v>
      </c>
      <c r="C2" s="1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11"/>
      <c r="AE2" s="133"/>
    </row>
    <row r="3" spans="2:45" s="2" customFormat="1" ht="13.5" customHeight="1" x14ac:dyDescent="0.2">
      <c r="B3" s="12" t="s">
        <v>9</v>
      </c>
      <c r="D3" s="13"/>
      <c r="E3" s="134" t="s">
        <v>12</v>
      </c>
      <c r="F3" s="134"/>
      <c r="G3" s="135"/>
      <c r="H3" s="135"/>
      <c r="I3" s="135"/>
      <c r="J3" s="4"/>
      <c r="L3" s="134" t="s">
        <v>13</v>
      </c>
      <c r="M3" s="134"/>
      <c r="N3" s="134"/>
      <c r="O3" s="136"/>
      <c r="P3" s="136"/>
      <c r="Q3" s="136"/>
      <c r="R3" s="4"/>
      <c r="S3" s="4"/>
      <c r="T3" s="2" t="s">
        <v>14</v>
      </c>
      <c r="V3" s="5" t="s">
        <v>15</v>
      </c>
      <c r="W3" s="5"/>
      <c r="X3" s="5"/>
      <c r="Z3" s="15" t="s">
        <v>16</v>
      </c>
      <c r="AA3" s="15"/>
      <c r="AB3" s="15"/>
      <c r="AC3" s="132">
        <v>0</v>
      </c>
      <c r="AE3" s="16"/>
      <c r="AF3" s="14"/>
      <c r="AG3" s="14"/>
      <c r="AH3" s="14"/>
      <c r="AI3" s="14"/>
      <c r="AJ3" s="14"/>
      <c r="AK3" s="14"/>
    </row>
    <row r="4" spans="2:45" s="2" customFormat="1" ht="11.25" x14ac:dyDescent="0.2">
      <c r="B4" s="12" t="s">
        <v>7</v>
      </c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AE4" s="16"/>
    </row>
    <row r="5" spans="2:45" s="2" customFormat="1" ht="11.25" x14ac:dyDescent="0.2">
      <c r="B5" s="12" t="s">
        <v>8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AE5" s="16"/>
    </row>
    <row r="6" spans="2:45" s="2" customFormat="1" ht="11.25" x14ac:dyDescent="0.2">
      <c r="B6" s="12"/>
      <c r="AE6" s="16"/>
    </row>
    <row r="7" spans="2:45" s="2" customFormat="1" ht="11.25" x14ac:dyDescent="0.2">
      <c r="B7" s="1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E7" s="16"/>
    </row>
    <row r="8" spans="2:45" s="2" customFormat="1" ht="15" customHeight="1" x14ac:dyDescent="0.2">
      <c r="B8" s="137" t="s">
        <v>1</v>
      </c>
      <c r="C8" s="139" t="s">
        <v>17</v>
      </c>
      <c r="D8" s="137" t="s">
        <v>10</v>
      </c>
      <c r="E8" s="137" t="s">
        <v>18</v>
      </c>
      <c r="F8" s="141" t="s">
        <v>19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2"/>
      <c r="AD8" s="143" t="s">
        <v>56</v>
      </c>
      <c r="AE8" s="144"/>
      <c r="AF8" s="18"/>
      <c r="AG8" s="18"/>
      <c r="AH8" s="18"/>
      <c r="AI8" s="18"/>
      <c r="AJ8" s="18"/>
      <c r="AK8" s="18"/>
    </row>
    <row r="9" spans="2:45" s="2" customFormat="1" ht="44.25" x14ac:dyDescent="0.2">
      <c r="B9" s="138"/>
      <c r="C9" s="140"/>
      <c r="D9" s="138"/>
      <c r="E9" s="138"/>
      <c r="F9" s="130">
        <v>1</v>
      </c>
      <c r="G9" s="131">
        <f>F9+1</f>
        <v>2</v>
      </c>
      <c r="H9" s="131">
        <f t="shared" ref="H9:AC9" si="0">G9+1</f>
        <v>3</v>
      </c>
      <c r="I9" s="131">
        <f t="shared" si="0"/>
        <v>4</v>
      </c>
      <c r="J9" s="131">
        <f t="shared" si="0"/>
        <v>5</v>
      </c>
      <c r="K9" s="131">
        <f t="shared" si="0"/>
        <v>6</v>
      </c>
      <c r="L9" s="131">
        <f t="shared" si="0"/>
        <v>7</v>
      </c>
      <c r="M9" s="131">
        <f t="shared" si="0"/>
        <v>8</v>
      </c>
      <c r="N9" s="131">
        <f t="shared" si="0"/>
        <v>9</v>
      </c>
      <c r="O9" s="131">
        <f t="shared" si="0"/>
        <v>10</v>
      </c>
      <c r="P9" s="131">
        <f t="shared" si="0"/>
        <v>11</v>
      </c>
      <c r="Q9" s="131">
        <f t="shared" si="0"/>
        <v>12</v>
      </c>
      <c r="R9" s="131">
        <f t="shared" si="0"/>
        <v>13</v>
      </c>
      <c r="S9" s="131">
        <f t="shared" si="0"/>
        <v>14</v>
      </c>
      <c r="T9" s="131">
        <f t="shared" si="0"/>
        <v>15</v>
      </c>
      <c r="U9" s="131">
        <f t="shared" si="0"/>
        <v>16</v>
      </c>
      <c r="V9" s="131">
        <f t="shared" si="0"/>
        <v>17</v>
      </c>
      <c r="W9" s="131">
        <f t="shared" si="0"/>
        <v>18</v>
      </c>
      <c r="X9" s="131">
        <f t="shared" si="0"/>
        <v>19</v>
      </c>
      <c r="Y9" s="131">
        <f t="shared" si="0"/>
        <v>20</v>
      </c>
      <c r="Z9" s="131">
        <f t="shared" si="0"/>
        <v>21</v>
      </c>
      <c r="AA9" s="131">
        <f t="shared" si="0"/>
        <v>22</v>
      </c>
      <c r="AB9" s="131">
        <f t="shared" si="0"/>
        <v>23</v>
      </c>
      <c r="AC9" s="131">
        <f t="shared" si="0"/>
        <v>24</v>
      </c>
      <c r="AD9" s="92" t="s">
        <v>57</v>
      </c>
      <c r="AE9" s="93" t="s">
        <v>58</v>
      </c>
      <c r="AF9" s="19"/>
      <c r="AG9" s="19"/>
      <c r="AH9" s="19"/>
      <c r="AI9" s="19"/>
      <c r="AJ9" s="19"/>
      <c r="AK9" s="19"/>
    </row>
    <row r="10" spans="2:45" s="2" customFormat="1" ht="11.25" customHeight="1" x14ac:dyDescent="0.2">
      <c r="B10" s="145" t="s">
        <v>2</v>
      </c>
      <c r="C10" s="145" t="s">
        <v>20</v>
      </c>
      <c r="D10" s="147">
        <f>AO15</f>
        <v>0.25</v>
      </c>
      <c r="E10" s="20" t="s">
        <v>21</v>
      </c>
      <c r="F10" s="21">
        <v>0.05</v>
      </c>
      <c r="G10" s="22"/>
      <c r="H10" s="22">
        <v>0.15</v>
      </c>
      <c r="I10" s="22">
        <v>0.2</v>
      </c>
      <c r="J10" s="22">
        <v>0.2</v>
      </c>
      <c r="K10" s="23"/>
      <c r="L10" s="23"/>
      <c r="M10" s="23"/>
      <c r="N10" s="23"/>
      <c r="O10" s="23"/>
      <c r="P10" s="22">
        <v>0.2</v>
      </c>
      <c r="Q10" s="22"/>
      <c r="R10" s="22"/>
      <c r="S10" s="22"/>
      <c r="T10" s="22"/>
      <c r="U10" s="22">
        <v>0.2</v>
      </c>
      <c r="V10" s="23"/>
      <c r="W10" s="23"/>
      <c r="X10" s="23"/>
      <c r="Y10" s="23"/>
      <c r="Z10" s="23"/>
      <c r="AA10" s="23"/>
      <c r="AB10" s="23"/>
      <c r="AC10" s="24"/>
      <c r="AD10" s="94">
        <f>SUM(F10:AC10)</f>
        <v>1</v>
      </c>
      <c r="AE10" s="95"/>
      <c r="AF10" s="19"/>
      <c r="AG10" s="19"/>
      <c r="AH10" s="19"/>
      <c r="AI10" s="19"/>
      <c r="AJ10" s="19"/>
      <c r="AK10" s="19"/>
    </row>
    <row r="11" spans="2:45" s="2" customFormat="1" ht="11.25" customHeight="1" x14ac:dyDescent="0.2">
      <c r="B11" s="146"/>
      <c r="C11" s="146"/>
      <c r="D11" s="148"/>
      <c r="E11" s="25" t="s">
        <v>22</v>
      </c>
      <c r="F11" s="4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D11" s="96"/>
      <c r="AE11" s="97">
        <f>SUM(F11:AC11)</f>
        <v>0</v>
      </c>
      <c r="AF11" s="19"/>
      <c r="AG11" s="19"/>
      <c r="AH11" s="19"/>
      <c r="AI11" s="19"/>
      <c r="AJ11" s="19"/>
      <c r="AK11" s="19"/>
    </row>
    <row r="12" spans="2:45" s="2" customFormat="1" ht="11.25" customHeight="1" x14ac:dyDescent="0.2">
      <c r="B12" s="29" t="s">
        <v>3</v>
      </c>
      <c r="C12" s="29" t="s">
        <v>23</v>
      </c>
      <c r="D12" s="30"/>
      <c r="E12" s="25"/>
      <c r="G12" s="31"/>
      <c r="H12" s="32"/>
      <c r="I12" s="32"/>
      <c r="J12" s="32"/>
      <c r="K12" s="33"/>
      <c r="L12" s="33"/>
      <c r="M12" s="33"/>
      <c r="N12" s="34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5"/>
      <c r="AD12" s="98"/>
      <c r="AE12" s="99"/>
      <c r="AF12" s="19"/>
      <c r="AG12" s="19"/>
      <c r="AH12" s="19"/>
      <c r="AI12" s="19"/>
      <c r="AJ12" s="19"/>
      <c r="AK12" s="19"/>
    </row>
    <row r="13" spans="2:45" s="2" customFormat="1" ht="11.25" customHeight="1" x14ac:dyDescent="0.25">
      <c r="B13" s="145" t="s">
        <v>24</v>
      </c>
      <c r="C13" s="145" t="s">
        <v>25</v>
      </c>
      <c r="D13" s="147">
        <f>AO16</f>
        <v>0.3</v>
      </c>
      <c r="E13" s="20" t="s">
        <v>21</v>
      </c>
      <c r="F13" s="21">
        <v>0.1</v>
      </c>
      <c r="G13" s="22">
        <v>0.1</v>
      </c>
      <c r="H13" s="22">
        <v>0.1</v>
      </c>
      <c r="I13" s="22">
        <v>0.1</v>
      </c>
      <c r="J13" s="22">
        <v>0.1</v>
      </c>
      <c r="K13" s="22">
        <v>0.1</v>
      </c>
      <c r="L13" s="22">
        <v>0.1</v>
      </c>
      <c r="M13" s="23"/>
      <c r="N13" s="23"/>
      <c r="O13" s="23"/>
      <c r="P13" s="23"/>
      <c r="Q13" s="22">
        <v>0.1</v>
      </c>
      <c r="R13" s="22"/>
      <c r="S13" s="22"/>
      <c r="T13" s="22"/>
      <c r="U13" s="22">
        <v>0.1</v>
      </c>
      <c r="V13" s="22">
        <v>0.1</v>
      </c>
      <c r="W13" s="23"/>
      <c r="X13" s="23"/>
      <c r="Y13" s="23"/>
      <c r="Z13" s="23"/>
      <c r="AA13" s="23"/>
      <c r="AB13" s="23"/>
      <c r="AC13" s="24"/>
      <c r="AD13" s="94">
        <f>SUM(F13:AC13)</f>
        <v>0.99999999999999989</v>
      </c>
      <c r="AE13" s="95"/>
      <c r="AF13" s="19"/>
      <c r="AG13" s="19"/>
      <c r="AH13" s="19"/>
      <c r="AI13" s="19"/>
      <c r="AJ13" s="19"/>
      <c r="AK13" s="19"/>
      <c r="AM13" s="36" t="s">
        <v>26</v>
      </c>
      <c r="AQ13" s="36" t="s">
        <v>27</v>
      </c>
      <c r="AR13" s="37"/>
      <c r="AS13" s="37"/>
    </row>
    <row r="14" spans="2:45" s="2" customFormat="1" ht="11.25" customHeight="1" x14ac:dyDescent="0.2">
      <c r="B14" s="146"/>
      <c r="C14" s="146"/>
      <c r="D14" s="148"/>
      <c r="E14" s="25" t="s">
        <v>22</v>
      </c>
      <c r="F14" s="38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8"/>
      <c r="AD14" s="96"/>
      <c r="AE14" s="97">
        <f>SUM(F14:AC14)</f>
        <v>0</v>
      </c>
      <c r="AF14" s="19"/>
      <c r="AG14" s="19"/>
      <c r="AH14" s="19"/>
      <c r="AI14" s="19"/>
      <c r="AJ14" s="19"/>
      <c r="AK14" s="19"/>
      <c r="AM14" s="39" t="s">
        <v>1</v>
      </c>
      <c r="AN14" s="6" t="s">
        <v>28</v>
      </c>
      <c r="AO14" s="6" t="s">
        <v>29</v>
      </c>
      <c r="AQ14" s="6" t="s">
        <v>1</v>
      </c>
      <c r="AR14" s="6" t="s">
        <v>30</v>
      </c>
      <c r="AS14" s="6" t="s">
        <v>31</v>
      </c>
    </row>
    <row r="15" spans="2:45" s="2" customFormat="1" ht="11.25" customHeight="1" x14ac:dyDescent="0.25">
      <c r="B15" s="149" t="s">
        <v>32</v>
      </c>
      <c r="C15" s="145" t="s">
        <v>33</v>
      </c>
      <c r="D15" s="150">
        <f>AO17</f>
        <v>7.4999999999999997E-2</v>
      </c>
      <c r="E15" s="20" t="s">
        <v>21</v>
      </c>
      <c r="F15" s="40"/>
      <c r="G15" s="41"/>
      <c r="H15" s="42">
        <v>0.5</v>
      </c>
      <c r="I15" s="42">
        <v>0.5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3"/>
      <c r="AD15" s="94">
        <f>SUM(F15:AC15)</f>
        <v>1</v>
      </c>
      <c r="AE15" s="95"/>
      <c r="AF15" s="19"/>
      <c r="AG15" s="19"/>
      <c r="AH15" s="19"/>
      <c r="AI15" s="19"/>
      <c r="AJ15" s="19"/>
      <c r="AK15" s="19"/>
      <c r="AM15" s="6" t="s">
        <v>34</v>
      </c>
      <c r="AN15" s="44">
        <v>500</v>
      </c>
      <c r="AO15" s="45">
        <v>0.25</v>
      </c>
      <c r="AQ15" s="6" t="s">
        <v>34</v>
      </c>
      <c r="AR15" s="46">
        <v>60480</v>
      </c>
      <c r="AS15" s="45">
        <f t="shared" ref="AS15:AS22" si="1">AR15/$AR$23</f>
        <v>0.28925619834710742</v>
      </c>
    </row>
    <row r="16" spans="2:45" s="2" customFormat="1" ht="11.25" customHeight="1" x14ac:dyDescent="0.25">
      <c r="B16" s="149"/>
      <c r="C16" s="146"/>
      <c r="D16" s="150"/>
      <c r="E16" s="25" t="s">
        <v>22</v>
      </c>
      <c r="F16" s="47"/>
      <c r="G16" s="48"/>
      <c r="H16" s="48"/>
      <c r="I16" s="48"/>
      <c r="J16" s="48"/>
      <c r="K16" s="48"/>
      <c r="L16" s="48"/>
      <c r="M16" s="49"/>
      <c r="N16" s="50"/>
      <c r="O16" s="50"/>
      <c r="P16" s="50"/>
      <c r="Q16" s="50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51"/>
      <c r="AD16" s="96"/>
      <c r="AE16" s="97">
        <f>SUM(F16:AC16)</f>
        <v>0</v>
      </c>
      <c r="AF16" s="19"/>
      <c r="AG16" s="19"/>
      <c r="AH16" s="19"/>
      <c r="AI16" s="19"/>
      <c r="AJ16" s="19"/>
      <c r="AK16" s="19"/>
      <c r="AM16" s="6" t="s">
        <v>35</v>
      </c>
      <c r="AN16" s="44">
        <v>600</v>
      </c>
      <c r="AO16" s="45">
        <v>0.3</v>
      </c>
      <c r="AQ16" s="6" t="s">
        <v>35</v>
      </c>
      <c r="AR16" s="46">
        <v>62208</v>
      </c>
      <c r="AS16" s="45">
        <f t="shared" si="1"/>
        <v>0.2975206611570248</v>
      </c>
    </row>
    <row r="17" spans="2:45" s="2" customFormat="1" ht="11.25" customHeight="1" x14ac:dyDescent="0.25">
      <c r="B17" s="145" t="s">
        <v>4</v>
      </c>
      <c r="C17" s="145" t="s">
        <v>36</v>
      </c>
      <c r="D17" s="147">
        <f>AO18</f>
        <v>0.125</v>
      </c>
      <c r="E17" s="20" t="s">
        <v>21</v>
      </c>
      <c r="F17" s="52"/>
      <c r="G17" s="23"/>
      <c r="H17" s="23"/>
      <c r="I17" s="23"/>
      <c r="J17" s="22">
        <v>0.1</v>
      </c>
      <c r="K17" s="22">
        <v>0.1</v>
      </c>
      <c r="L17" s="22">
        <v>0.1</v>
      </c>
      <c r="M17" s="22">
        <v>0.1</v>
      </c>
      <c r="N17" s="22">
        <v>0.1</v>
      </c>
      <c r="O17" s="22">
        <v>0.1</v>
      </c>
      <c r="P17" s="22">
        <v>0.1</v>
      </c>
      <c r="Q17" s="22">
        <v>0.1</v>
      </c>
      <c r="R17" s="22">
        <v>0.1</v>
      </c>
      <c r="S17" s="22">
        <v>0.1</v>
      </c>
      <c r="T17" s="23"/>
      <c r="U17" s="23"/>
      <c r="V17" s="23"/>
      <c r="W17" s="23"/>
      <c r="X17" s="23"/>
      <c r="Y17" s="23"/>
      <c r="Z17" s="23"/>
      <c r="AA17" s="23"/>
      <c r="AB17" s="23"/>
      <c r="AC17" s="24"/>
      <c r="AD17" s="94">
        <f>SUM(F17:AC17)</f>
        <v>0.99999999999999989</v>
      </c>
      <c r="AE17" s="95"/>
      <c r="AF17" s="19"/>
      <c r="AG17" s="19"/>
      <c r="AH17" s="19"/>
      <c r="AI17" s="19"/>
      <c r="AJ17" s="19"/>
      <c r="AK17" s="19"/>
      <c r="AM17" s="6" t="s">
        <v>37</v>
      </c>
      <c r="AN17" s="44">
        <v>150</v>
      </c>
      <c r="AO17" s="45">
        <v>7.4999999999999997E-2</v>
      </c>
      <c r="AQ17" s="6" t="s">
        <v>37</v>
      </c>
      <c r="AR17" s="46">
        <v>12960</v>
      </c>
      <c r="AS17" s="45">
        <f t="shared" si="1"/>
        <v>6.1983471074380167E-2</v>
      </c>
    </row>
    <row r="18" spans="2:45" s="2" customFormat="1" ht="11.25" customHeight="1" x14ac:dyDescent="0.25">
      <c r="B18" s="146"/>
      <c r="C18" s="146"/>
      <c r="D18" s="148"/>
      <c r="E18" s="25" t="s">
        <v>22</v>
      </c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27"/>
      <c r="U18" s="27"/>
      <c r="V18" s="27"/>
      <c r="W18" s="27"/>
      <c r="X18" s="27"/>
      <c r="Y18" s="27"/>
      <c r="Z18" s="27"/>
      <c r="AA18" s="27"/>
      <c r="AB18" s="27"/>
      <c r="AC18" s="28"/>
      <c r="AD18" s="96"/>
      <c r="AE18" s="97">
        <f>SUM(F18:AC18)</f>
        <v>0</v>
      </c>
      <c r="AF18" s="19"/>
      <c r="AG18" s="19"/>
      <c r="AH18" s="19"/>
      <c r="AI18" s="19"/>
      <c r="AJ18" s="19"/>
      <c r="AK18" s="19"/>
      <c r="AM18" s="6" t="s">
        <v>38</v>
      </c>
      <c r="AN18" s="44">
        <v>250</v>
      </c>
      <c r="AO18" s="45">
        <v>0.125</v>
      </c>
      <c r="AQ18" s="6" t="s">
        <v>38</v>
      </c>
      <c r="AR18" s="46">
        <v>21600</v>
      </c>
      <c r="AS18" s="45">
        <f t="shared" si="1"/>
        <v>0.10330578512396695</v>
      </c>
    </row>
    <row r="19" spans="2:45" s="2" customFormat="1" ht="11.25" customHeight="1" x14ac:dyDescent="0.25">
      <c r="B19" s="149" t="s">
        <v>5</v>
      </c>
      <c r="C19" s="149" t="s">
        <v>39</v>
      </c>
      <c r="D19" s="150">
        <f>AO19</f>
        <v>0.1</v>
      </c>
      <c r="E19" s="20" t="s">
        <v>21</v>
      </c>
      <c r="F19" s="40"/>
      <c r="G19" s="41"/>
      <c r="H19" s="41"/>
      <c r="I19" s="41"/>
      <c r="J19" s="42">
        <v>0.25</v>
      </c>
      <c r="K19" s="42">
        <v>0.25</v>
      </c>
      <c r="L19" s="42">
        <v>0.25</v>
      </c>
      <c r="M19" s="42">
        <v>0.25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3"/>
      <c r="AD19" s="94">
        <f>SUM(F19:AC19)</f>
        <v>1</v>
      </c>
      <c r="AE19" s="95"/>
      <c r="AF19" s="19"/>
      <c r="AG19" s="19"/>
      <c r="AH19" s="19"/>
      <c r="AI19" s="19"/>
      <c r="AJ19" s="19"/>
      <c r="AK19" s="19"/>
      <c r="AM19" s="6" t="s">
        <v>40</v>
      </c>
      <c r="AN19" s="44">
        <v>200</v>
      </c>
      <c r="AO19" s="45">
        <v>0.1</v>
      </c>
      <c r="AQ19" s="6" t="s">
        <v>40</v>
      </c>
      <c r="AR19" s="46">
        <v>20736</v>
      </c>
      <c r="AS19" s="45">
        <f t="shared" si="1"/>
        <v>9.9173553719008267E-2</v>
      </c>
    </row>
    <row r="20" spans="2:45" s="2" customFormat="1" ht="11.25" customHeight="1" x14ac:dyDescent="0.25">
      <c r="B20" s="149"/>
      <c r="C20" s="149"/>
      <c r="D20" s="150"/>
      <c r="E20" s="25" t="s">
        <v>22</v>
      </c>
      <c r="F20" s="55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51"/>
      <c r="AD20" s="96"/>
      <c r="AE20" s="97">
        <f>SUM(F20:AC20)</f>
        <v>0</v>
      </c>
      <c r="AF20" s="19"/>
      <c r="AG20" s="19"/>
      <c r="AH20" s="19"/>
      <c r="AI20" s="19"/>
      <c r="AJ20" s="19"/>
      <c r="AK20" s="19"/>
      <c r="AM20" s="6" t="s">
        <v>41</v>
      </c>
      <c r="AN20" s="44">
        <v>200</v>
      </c>
      <c r="AO20" s="45">
        <v>0.1</v>
      </c>
      <c r="AQ20" s="6" t="s">
        <v>41</v>
      </c>
      <c r="AR20" s="46">
        <v>20736</v>
      </c>
      <c r="AS20" s="45">
        <f t="shared" si="1"/>
        <v>9.9173553719008267E-2</v>
      </c>
    </row>
    <row r="21" spans="2:45" s="2" customFormat="1" ht="11.25" customHeight="1" x14ac:dyDescent="0.25">
      <c r="B21" s="145" t="s">
        <v>6</v>
      </c>
      <c r="C21" s="145" t="s">
        <v>42</v>
      </c>
      <c r="D21" s="147">
        <f>AO20</f>
        <v>0.1</v>
      </c>
      <c r="E21" s="20" t="s">
        <v>21</v>
      </c>
      <c r="F21" s="52"/>
      <c r="G21" s="23"/>
      <c r="H21" s="23"/>
      <c r="I21" s="23"/>
      <c r="J21" s="56"/>
      <c r="K21" s="56"/>
      <c r="L21" s="56"/>
      <c r="M21" s="56"/>
      <c r="N21" s="56"/>
      <c r="O21" s="56"/>
      <c r="P21" s="22">
        <v>0.25</v>
      </c>
      <c r="Q21" s="22">
        <v>0.25</v>
      </c>
      <c r="R21" s="22">
        <v>0.25</v>
      </c>
      <c r="S21" s="22">
        <v>0.25</v>
      </c>
      <c r="T21" s="23"/>
      <c r="U21" s="23"/>
      <c r="V21" s="23"/>
      <c r="W21" s="23"/>
      <c r="X21" s="23"/>
      <c r="Y21" s="23"/>
      <c r="Z21" s="23"/>
      <c r="AA21" s="23"/>
      <c r="AB21" s="23"/>
      <c r="AC21" s="24"/>
      <c r="AD21" s="94">
        <f>SUM(F21:AC21)</f>
        <v>1</v>
      </c>
      <c r="AE21" s="95"/>
      <c r="AF21" s="19"/>
      <c r="AG21" s="19"/>
      <c r="AH21" s="19"/>
      <c r="AI21" s="19"/>
      <c r="AJ21" s="19"/>
      <c r="AK21" s="19"/>
      <c r="AM21" s="6" t="s">
        <v>43</v>
      </c>
      <c r="AN21" s="57">
        <v>50</v>
      </c>
      <c r="AO21" s="58">
        <v>2.5000000000000001E-2</v>
      </c>
      <c r="AQ21" s="6" t="s">
        <v>43</v>
      </c>
      <c r="AR21" s="46">
        <v>5184</v>
      </c>
      <c r="AS21" s="45">
        <f t="shared" si="1"/>
        <v>2.4793388429752067E-2</v>
      </c>
    </row>
    <row r="22" spans="2:45" s="2" customFormat="1" ht="11.25" customHeight="1" x14ac:dyDescent="0.25">
      <c r="B22" s="146"/>
      <c r="C22" s="146"/>
      <c r="D22" s="148"/>
      <c r="E22" s="25" t="s">
        <v>22</v>
      </c>
      <c r="F22" s="38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  <c r="AD22" s="96"/>
      <c r="AE22" s="97">
        <f>SUM(F22:AC22)</f>
        <v>0</v>
      </c>
      <c r="AF22" s="19"/>
      <c r="AG22" s="19"/>
      <c r="AH22" s="19"/>
      <c r="AI22" s="19"/>
      <c r="AJ22" s="19"/>
      <c r="AK22" s="19"/>
      <c r="AM22" s="6" t="s">
        <v>44</v>
      </c>
      <c r="AN22" s="57">
        <v>50</v>
      </c>
      <c r="AO22" s="58">
        <v>2.5000000000000001E-2</v>
      </c>
      <c r="AQ22" s="6" t="s">
        <v>44</v>
      </c>
      <c r="AR22" s="46">
        <v>5184</v>
      </c>
      <c r="AS22" s="45">
        <f t="shared" si="1"/>
        <v>2.4793388429752067E-2</v>
      </c>
    </row>
    <row r="23" spans="2:45" s="2" customFormat="1" ht="11.25" customHeight="1" x14ac:dyDescent="0.2">
      <c r="B23" s="149" t="s">
        <v>45</v>
      </c>
      <c r="C23" s="149" t="s">
        <v>46</v>
      </c>
      <c r="D23" s="150">
        <f>AO21</f>
        <v>2.5000000000000001E-2</v>
      </c>
      <c r="E23" s="20" t="s">
        <v>21</v>
      </c>
      <c r="F23" s="21">
        <v>0.15</v>
      </c>
      <c r="G23" s="22">
        <v>0.1</v>
      </c>
      <c r="H23" s="22">
        <v>0.1</v>
      </c>
      <c r="I23" s="59"/>
      <c r="J23" s="59"/>
      <c r="K23" s="22">
        <v>0.05</v>
      </c>
      <c r="L23" s="59"/>
      <c r="M23" s="59"/>
      <c r="N23" s="22">
        <v>0.05</v>
      </c>
      <c r="O23" s="22">
        <v>0.1</v>
      </c>
      <c r="P23" s="59"/>
      <c r="Q23" s="22">
        <v>0.05</v>
      </c>
      <c r="R23" s="59"/>
      <c r="S23" s="59"/>
      <c r="T23" s="22">
        <v>0.1</v>
      </c>
      <c r="U23" s="59"/>
      <c r="V23" s="59"/>
      <c r="W23" s="22">
        <v>0.1</v>
      </c>
      <c r="X23" s="59"/>
      <c r="Y23" s="59"/>
      <c r="Z23" s="22">
        <v>0.1</v>
      </c>
      <c r="AA23" s="59"/>
      <c r="AB23" s="59"/>
      <c r="AC23" s="60">
        <v>0.1</v>
      </c>
      <c r="AD23" s="94">
        <f>SUM(F23:AC23)</f>
        <v>0.99999999999999989</v>
      </c>
      <c r="AE23" s="95"/>
      <c r="AF23" s="19"/>
      <c r="AG23" s="19"/>
      <c r="AH23" s="19"/>
      <c r="AI23" s="19"/>
      <c r="AJ23" s="19"/>
      <c r="AK23" s="19"/>
      <c r="AM23" s="61" t="s">
        <v>11</v>
      </c>
      <c r="AN23" s="62">
        <f>SUM(AN15:AN22)</f>
        <v>2000</v>
      </c>
      <c r="AO23" s="63">
        <f>SUM(AO15:AO22)</f>
        <v>1</v>
      </c>
      <c r="AQ23" s="61" t="s">
        <v>11</v>
      </c>
      <c r="AR23" s="64">
        <f>SUM(AR15:AR22)</f>
        <v>209088</v>
      </c>
      <c r="AS23" s="63">
        <f>SUM(AS15:AS22)</f>
        <v>1</v>
      </c>
    </row>
    <row r="24" spans="2:45" s="2" customFormat="1" ht="11.25" customHeight="1" x14ac:dyDescent="0.2">
      <c r="B24" s="149"/>
      <c r="C24" s="149"/>
      <c r="D24" s="150"/>
      <c r="E24" s="25" t="s">
        <v>22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96"/>
      <c r="AE24" s="97">
        <f>SUM(F24:AC24)</f>
        <v>0</v>
      </c>
      <c r="AF24" s="19"/>
      <c r="AG24" s="19"/>
      <c r="AH24" s="19"/>
      <c r="AI24" s="19"/>
      <c r="AJ24" s="19"/>
      <c r="AK24" s="19"/>
    </row>
    <row r="25" spans="2:45" s="2" customFormat="1" ht="11.25" customHeight="1" x14ac:dyDescent="0.2">
      <c r="B25" s="145" t="s">
        <v>47</v>
      </c>
      <c r="C25" s="145" t="s">
        <v>48</v>
      </c>
      <c r="D25" s="147">
        <f>AO22</f>
        <v>2.5000000000000001E-2</v>
      </c>
      <c r="E25" s="20" t="s">
        <v>21</v>
      </c>
      <c r="F25" s="52"/>
      <c r="G25" s="23"/>
      <c r="H25" s="23"/>
      <c r="I25" s="23"/>
      <c r="J25" s="23"/>
      <c r="K25" s="23"/>
      <c r="L25" s="23"/>
      <c r="M25" s="23"/>
      <c r="N25" s="23"/>
      <c r="O25" s="23"/>
      <c r="P25" s="22">
        <v>0.25</v>
      </c>
      <c r="Q25" s="22"/>
      <c r="R25" s="22"/>
      <c r="S25" s="22"/>
      <c r="T25" s="22"/>
      <c r="U25" s="22"/>
      <c r="V25" s="22"/>
      <c r="W25" s="22"/>
      <c r="X25" s="22">
        <v>0.25</v>
      </c>
      <c r="Y25" s="65">
        <v>0.15</v>
      </c>
      <c r="Z25" s="65"/>
      <c r="AA25" s="65"/>
      <c r="AB25" s="65">
        <v>0.15</v>
      </c>
      <c r="AC25" s="60">
        <v>0.2</v>
      </c>
      <c r="AD25" s="94">
        <f>SUM(F25:AC25)</f>
        <v>1</v>
      </c>
      <c r="AE25" s="95"/>
      <c r="AF25" s="19"/>
      <c r="AG25" s="19"/>
      <c r="AH25" s="19"/>
      <c r="AI25" s="19"/>
      <c r="AJ25" s="19"/>
      <c r="AK25" s="19"/>
    </row>
    <row r="26" spans="2:45" s="2" customFormat="1" ht="11.25" customHeight="1" x14ac:dyDescent="0.2">
      <c r="B26" s="149"/>
      <c r="C26" s="149"/>
      <c r="D26" s="150"/>
      <c r="E26" s="66" t="s">
        <v>22</v>
      </c>
      <c r="F26" s="67"/>
      <c r="G26" s="68"/>
      <c r="H26" s="68"/>
      <c r="I26" s="68"/>
      <c r="J26" s="68"/>
      <c r="K26" s="68"/>
      <c r="L26" s="68"/>
      <c r="M26" s="68"/>
      <c r="N26" s="68"/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70"/>
      <c r="AD26" s="100"/>
      <c r="AE26" s="101"/>
      <c r="AF26" s="19"/>
      <c r="AG26" s="19"/>
      <c r="AH26" s="19"/>
      <c r="AI26" s="19"/>
      <c r="AJ26" s="19"/>
      <c r="AK26" s="19"/>
    </row>
    <row r="27" spans="2:45" s="2" customFormat="1" ht="11.25" customHeight="1" x14ac:dyDescent="0.2">
      <c r="B27" s="71" t="s">
        <v>49</v>
      </c>
      <c r="C27" s="72" t="s">
        <v>50</v>
      </c>
      <c r="D27" s="73"/>
      <c r="E27" s="7"/>
      <c r="F27" s="74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6"/>
      <c r="AA27" s="76"/>
      <c r="AB27" s="75"/>
      <c r="AC27" s="77"/>
      <c r="AD27" s="102"/>
      <c r="AE27" s="101"/>
      <c r="AF27" s="19"/>
      <c r="AG27" s="19"/>
      <c r="AH27" s="19"/>
      <c r="AI27" s="19"/>
      <c r="AJ27" s="19"/>
      <c r="AK27" s="19"/>
    </row>
    <row r="28" spans="2:45" s="3" customFormat="1" ht="11.25" customHeight="1" x14ac:dyDescent="0.2">
      <c r="B28" s="154" t="s">
        <v>51</v>
      </c>
      <c r="C28" s="155"/>
      <c r="D28" s="78">
        <f>SUM(D10:D27)</f>
        <v>1</v>
      </c>
      <c r="E28" s="78"/>
      <c r="F28" s="79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1"/>
      <c r="AD28" s="80"/>
      <c r="AE28" s="103"/>
      <c r="AK28" s="19"/>
    </row>
    <row r="29" spans="2:45" s="3" customFormat="1" ht="11.25" customHeight="1" x14ac:dyDescent="0.2">
      <c r="B29" s="156" t="s">
        <v>52</v>
      </c>
      <c r="C29" s="157"/>
      <c r="D29" s="158"/>
      <c r="E29" s="9"/>
      <c r="F29" s="82">
        <f t="shared" ref="F29:AC29" si="2">(F10*$D$10 + F13*$D$13 + F15*$D$15  + F17*$D$17  + F19*$D$19 + F21*$D$21 + F23*$D$23 + F25*$D$25)</f>
        <v>4.6249999999999999E-2</v>
      </c>
      <c r="G29" s="82">
        <f t="shared" si="2"/>
        <v>3.2500000000000001E-2</v>
      </c>
      <c r="H29" s="82">
        <f t="shared" si="2"/>
        <v>0.10750000000000001</v>
      </c>
      <c r="I29" s="82">
        <f t="shared" si="2"/>
        <v>0.11749999999999999</v>
      </c>
      <c r="J29" s="82">
        <f t="shared" si="2"/>
        <v>0.11749999999999999</v>
      </c>
      <c r="K29" s="82">
        <f t="shared" si="2"/>
        <v>6.8750000000000006E-2</v>
      </c>
      <c r="L29" s="82">
        <f t="shared" si="2"/>
        <v>6.7500000000000004E-2</v>
      </c>
      <c r="M29" s="82">
        <f t="shared" si="2"/>
        <v>3.7500000000000006E-2</v>
      </c>
      <c r="N29" s="82">
        <f t="shared" si="2"/>
        <v>1.3750000000000002E-2</v>
      </c>
      <c r="O29" s="82">
        <f t="shared" si="2"/>
        <v>1.5000000000000001E-2</v>
      </c>
      <c r="P29" s="82">
        <f t="shared" si="2"/>
        <v>9.375E-2</v>
      </c>
      <c r="Q29" s="82">
        <f t="shared" si="2"/>
        <v>6.8750000000000006E-2</v>
      </c>
      <c r="R29" s="82">
        <f t="shared" si="2"/>
        <v>3.7500000000000006E-2</v>
      </c>
      <c r="S29" s="82">
        <f t="shared" si="2"/>
        <v>3.7500000000000006E-2</v>
      </c>
      <c r="T29" s="82">
        <f t="shared" si="2"/>
        <v>2.5000000000000005E-3</v>
      </c>
      <c r="U29" s="82">
        <f t="shared" si="2"/>
        <v>0.08</v>
      </c>
      <c r="V29" s="82">
        <f t="shared" si="2"/>
        <v>0.03</v>
      </c>
      <c r="W29" s="82">
        <f t="shared" si="2"/>
        <v>2.5000000000000005E-3</v>
      </c>
      <c r="X29" s="82">
        <f t="shared" si="2"/>
        <v>6.2500000000000003E-3</v>
      </c>
      <c r="Y29" s="82">
        <f t="shared" si="2"/>
        <v>3.7499999999999999E-3</v>
      </c>
      <c r="Z29" s="82">
        <f t="shared" si="2"/>
        <v>2.5000000000000005E-3</v>
      </c>
      <c r="AA29" s="82">
        <f t="shared" si="2"/>
        <v>0</v>
      </c>
      <c r="AB29" s="82">
        <f t="shared" si="2"/>
        <v>3.7499999999999999E-3</v>
      </c>
      <c r="AC29" s="82">
        <f t="shared" si="2"/>
        <v>7.5000000000000015E-3</v>
      </c>
      <c r="AD29" s="104"/>
      <c r="AE29" s="105"/>
      <c r="AK29" s="19"/>
    </row>
    <row r="30" spans="2:45" s="3" customFormat="1" ht="11.25" customHeight="1" x14ac:dyDescent="0.2">
      <c r="B30" s="156" t="s">
        <v>59</v>
      </c>
      <c r="C30" s="157"/>
      <c r="D30" s="158"/>
      <c r="E30" s="9"/>
      <c r="F30" s="83">
        <f>F29</f>
        <v>4.6249999999999999E-2</v>
      </c>
      <c r="G30" s="82">
        <f>G29+F30</f>
        <v>7.8750000000000001E-2</v>
      </c>
      <c r="H30" s="82">
        <f t="shared" ref="H30:AC30" si="3">H29+G30</f>
        <v>0.18625000000000003</v>
      </c>
      <c r="I30" s="82">
        <f t="shared" si="3"/>
        <v>0.30375000000000002</v>
      </c>
      <c r="J30" s="82">
        <f t="shared" si="3"/>
        <v>0.42125000000000001</v>
      </c>
      <c r="K30" s="82">
        <f t="shared" si="3"/>
        <v>0.49</v>
      </c>
      <c r="L30" s="82">
        <f t="shared" si="3"/>
        <v>0.5575</v>
      </c>
      <c r="M30" s="82">
        <f t="shared" si="3"/>
        <v>0.59499999999999997</v>
      </c>
      <c r="N30" s="82">
        <f t="shared" si="3"/>
        <v>0.60875000000000001</v>
      </c>
      <c r="O30" s="82">
        <f t="shared" si="3"/>
        <v>0.62375000000000003</v>
      </c>
      <c r="P30" s="82">
        <f t="shared" si="3"/>
        <v>0.71750000000000003</v>
      </c>
      <c r="Q30" s="82">
        <f t="shared" si="3"/>
        <v>0.78625</v>
      </c>
      <c r="R30" s="82">
        <f t="shared" si="3"/>
        <v>0.82374999999999998</v>
      </c>
      <c r="S30" s="82">
        <f t="shared" si="3"/>
        <v>0.86124999999999996</v>
      </c>
      <c r="T30" s="82">
        <f t="shared" si="3"/>
        <v>0.86374999999999991</v>
      </c>
      <c r="U30" s="82">
        <f t="shared" si="3"/>
        <v>0.94374999999999987</v>
      </c>
      <c r="V30" s="82">
        <f t="shared" si="3"/>
        <v>0.97374999999999989</v>
      </c>
      <c r="W30" s="82">
        <f t="shared" si="3"/>
        <v>0.97624999999999984</v>
      </c>
      <c r="X30" s="82">
        <f t="shared" si="3"/>
        <v>0.98249999999999982</v>
      </c>
      <c r="Y30" s="82">
        <f t="shared" si="3"/>
        <v>0.98624999999999985</v>
      </c>
      <c r="Z30" s="82">
        <f t="shared" si="3"/>
        <v>0.9887499999999998</v>
      </c>
      <c r="AA30" s="82">
        <f t="shared" si="3"/>
        <v>0.9887499999999998</v>
      </c>
      <c r="AB30" s="82">
        <f t="shared" si="3"/>
        <v>0.99249999999999983</v>
      </c>
      <c r="AC30" s="83">
        <f t="shared" si="3"/>
        <v>0.99999999999999978</v>
      </c>
      <c r="AD30" s="106"/>
      <c r="AE30" s="107"/>
      <c r="AK30" s="19"/>
    </row>
    <row r="31" spans="2:45" s="3" customFormat="1" ht="11.25" customHeight="1" x14ac:dyDescent="0.2">
      <c r="B31" s="159" t="s">
        <v>53</v>
      </c>
      <c r="C31" s="160"/>
      <c r="D31" s="161"/>
      <c r="E31" s="9"/>
      <c r="F31" s="82">
        <f t="shared" ref="F31:AC31" si="4">(F11*$D$10 + F14*$D$13 + F16*$D$15  + F18*$D$17  + F20*$D$19 + F22*$D$21 + F24*$D$23 + F26*$D$25 )</f>
        <v>0</v>
      </c>
      <c r="G31" s="82">
        <f t="shared" si="4"/>
        <v>0</v>
      </c>
      <c r="H31" s="82">
        <f t="shared" si="4"/>
        <v>0</v>
      </c>
      <c r="I31" s="82">
        <f t="shared" si="4"/>
        <v>0</v>
      </c>
      <c r="J31" s="82">
        <f t="shared" si="4"/>
        <v>0</v>
      </c>
      <c r="K31" s="82">
        <f t="shared" si="4"/>
        <v>0</v>
      </c>
      <c r="L31" s="82">
        <f t="shared" si="4"/>
        <v>0</v>
      </c>
      <c r="M31" s="82">
        <f t="shared" si="4"/>
        <v>0</v>
      </c>
      <c r="N31" s="82">
        <f t="shared" si="4"/>
        <v>0</v>
      </c>
      <c r="O31" s="82">
        <f t="shared" si="4"/>
        <v>0</v>
      </c>
      <c r="P31" s="82">
        <f t="shared" si="4"/>
        <v>0</v>
      </c>
      <c r="Q31" s="82">
        <f t="shared" si="4"/>
        <v>0</v>
      </c>
      <c r="R31" s="82">
        <f t="shared" si="4"/>
        <v>0</v>
      </c>
      <c r="S31" s="82">
        <f t="shared" si="4"/>
        <v>0</v>
      </c>
      <c r="T31" s="82">
        <f t="shared" si="4"/>
        <v>0</v>
      </c>
      <c r="U31" s="82">
        <f t="shared" si="4"/>
        <v>0</v>
      </c>
      <c r="V31" s="82">
        <f t="shared" si="4"/>
        <v>0</v>
      </c>
      <c r="W31" s="82">
        <f t="shared" si="4"/>
        <v>0</v>
      </c>
      <c r="X31" s="82">
        <f t="shared" si="4"/>
        <v>0</v>
      </c>
      <c r="Y31" s="82">
        <f t="shared" si="4"/>
        <v>0</v>
      </c>
      <c r="Z31" s="82">
        <f t="shared" si="4"/>
        <v>0</v>
      </c>
      <c r="AA31" s="82">
        <f t="shared" si="4"/>
        <v>0</v>
      </c>
      <c r="AB31" s="82">
        <f t="shared" si="4"/>
        <v>0</v>
      </c>
      <c r="AC31" s="82">
        <f t="shared" si="4"/>
        <v>0</v>
      </c>
      <c r="AD31" s="106"/>
      <c r="AE31" s="107"/>
      <c r="AF31" s="84"/>
      <c r="AG31" s="84"/>
      <c r="AH31" s="84"/>
      <c r="AI31" s="84"/>
      <c r="AJ31" s="84"/>
      <c r="AK31" s="19"/>
    </row>
    <row r="32" spans="2:45" x14ac:dyDescent="0.2">
      <c r="B32" s="162" t="s">
        <v>60</v>
      </c>
      <c r="C32" s="163"/>
      <c r="D32" s="164"/>
      <c r="E32" s="85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108"/>
      <c r="AE32" s="109"/>
      <c r="AK32" s="19"/>
      <c r="AL32" s="3"/>
    </row>
    <row r="33" spans="2:38" x14ac:dyDescent="0.2"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9"/>
      <c r="AD33" s="108"/>
      <c r="AE33" s="109"/>
      <c r="AK33" s="19"/>
      <c r="AL33" s="3"/>
    </row>
    <row r="34" spans="2:38" ht="33.75" customHeight="1" x14ac:dyDescent="0.2">
      <c r="B34" s="165" t="s">
        <v>54</v>
      </c>
      <c r="C34" s="166"/>
      <c r="D34" s="167"/>
      <c r="E34" s="90"/>
      <c r="F34" s="91">
        <v>9670.32</v>
      </c>
      <c r="G34" s="91">
        <v>16465.68</v>
      </c>
      <c r="H34" s="91">
        <v>38942.640000000007</v>
      </c>
      <c r="I34" s="91">
        <v>63510.48</v>
      </c>
      <c r="J34" s="91">
        <v>88078.32</v>
      </c>
      <c r="K34" s="91">
        <v>102453.12</v>
      </c>
      <c r="L34" s="91">
        <v>116566.56</v>
      </c>
      <c r="M34" s="91">
        <v>124407.36</v>
      </c>
      <c r="N34" s="91">
        <v>127282.32</v>
      </c>
      <c r="O34" s="91">
        <v>130418.64</v>
      </c>
      <c r="P34" s="91">
        <v>150020.64000000001</v>
      </c>
      <c r="Q34" s="91">
        <v>164395.44</v>
      </c>
      <c r="R34" s="91">
        <v>172236.24</v>
      </c>
      <c r="S34" s="91">
        <v>180077.03999999998</v>
      </c>
      <c r="T34" s="91">
        <v>180599.75999999998</v>
      </c>
      <c r="U34" s="91">
        <v>197326.79999999996</v>
      </c>
      <c r="V34" s="91">
        <v>203599.43999999997</v>
      </c>
      <c r="W34" s="91">
        <v>204122.15999999997</v>
      </c>
      <c r="X34" s="91">
        <v>205428.95999999996</v>
      </c>
      <c r="Y34" s="91">
        <v>206213.03999999998</v>
      </c>
      <c r="Z34" s="91">
        <v>206735.75999999995</v>
      </c>
      <c r="AA34" s="91">
        <v>206735.75999999995</v>
      </c>
      <c r="AB34" s="91">
        <v>207519.83999999997</v>
      </c>
      <c r="AC34" s="91">
        <v>209087.99999999994</v>
      </c>
      <c r="AD34" s="110"/>
      <c r="AE34" s="109"/>
      <c r="AK34" s="19"/>
      <c r="AL34" s="3"/>
    </row>
    <row r="35" spans="2:38" ht="33.75" customHeight="1" x14ac:dyDescent="0.2">
      <c r="B35" s="151" t="s">
        <v>55</v>
      </c>
      <c r="C35" s="152"/>
      <c r="D35" s="153"/>
      <c r="E35" s="90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111"/>
      <c r="AE35" s="112"/>
      <c r="AK35" s="19"/>
      <c r="AL35" s="3"/>
    </row>
    <row r="36" spans="2:38" x14ac:dyDescent="0.2">
      <c r="AK36" s="19"/>
      <c r="AL36" s="3"/>
    </row>
    <row r="37" spans="2:38" x14ac:dyDescent="0.2">
      <c r="AK37" s="19"/>
      <c r="AL37" s="3"/>
    </row>
    <row r="38" spans="2:38" x14ac:dyDescent="0.2">
      <c r="AK38" s="19"/>
      <c r="AL38" s="3"/>
    </row>
    <row r="39" spans="2:38" x14ac:dyDescent="0.2">
      <c r="AK39" s="19"/>
      <c r="AL39" s="3"/>
    </row>
    <row r="40" spans="2:38" x14ac:dyDescent="0.2">
      <c r="AK40" s="19"/>
      <c r="AL40" s="3"/>
    </row>
    <row r="42" spans="2:38" x14ac:dyDescent="0.2">
      <c r="E42" s="8"/>
    </row>
  </sheetData>
  <mergeCells count="41">
    <mergeCell ref="B35:D35"/>
    <mergeCell ref="B28:C28"/>
    <mergeCell ref="B29:D29"/>
    <mergeCell ref="B30:D30"/>
    <mergeCell ref="B31:D31"/>
    <mergeCell ref="B32:D32"/>
    <mergeCell ref="B34:D34"/>
    <mergeCell ref="B23:B24"/>
    <mergeCell ref="C23:C24"/>
    <mergeCell ref="D23:D24"/>
    <mergeCell ref="B25:B26"/>
    <mergeCell ref="C25:C26"/>
    <mergeCell ref="D25:D26"/>
    <mergeCell ref="B19:B20"/>
    <mergeCell ref="C19:C20"/>
    <mergeCell ref="D19:D20"/>
    <mergeCell ref="B21:B22"/>
    <mergeCell ref="C21:C22"/>
    <mergeCell ref="D21:D22"/>
    <mergeCell ref="B15:B16"/>
    <mergeCell ref="C15:C16"/>
    <mergeCell ref="D15:D16"/>
    <mergeCell ref="B17:B18"/>
    <mergeCell ref="C17:C18"/>
    <mergeCell ref="D17:D18"/>
    <mergeCell ref="AD8:AE8"/>
    <mergeCell ref="B10:B11"/>
    <mergeCell ref="C10:C11"/>
    <mergeCell ref="D10:D11"/>
    <mergeCell ref="B13:B14"/>
    <mergeCell ref="C13:C14"/>
    <mergeCell ref="D13:D14"/>
    <mergeCell ref="E3:F3"/>
    <mergeCell ref="G3:I3"/>
    <mergeCell ref="L3:N3"/>
    <mergeCell ref="O3:Q3"/>
    <mergeCell ref="B8:B9"/>
    <mergeCell ref="C8:C9"/>
    <mergeCell ref="D8:D9"/>
    <mergeCell ref="E8:E9"/>
    <mergeCell ref="F8:AC8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99ADC-0C51-4356-A46C-0E004FBA0DE2}">
  <sheetPr>
    <tabColor theme="9"/>
  </sheetPr>
  <dimension ref="A1:Z25"/>
  <sheetViews>
    <sheetView showGridLines="0" tabSelected="1" topLeftCell="A21" zoomScale="130" zoomScaleNormal="130" workbookViewId="0">
      <selection activeCell="R35" sqref="R35"/>
    </sheetView>
  </sheetViews>
  <sheetFormatPr defaultColWidth="5.7109375" defaultRowHeight="11.25" x14ac:dyDescent="0.2"/>
  <cols>
    <col min="1" max="1" width="13.5703125" style="117" bestFit="1" customWidth="1"/>
    <col min="2" max="2" width="6.5703125" style="117" bestFit="1" customWidth="1"/>
    <col min="3" max="26" width="5" style="117" customWidth="1"/>
    <col min="27" max="16384" width="5.7109375" style="117"/>
  </cols>
  <sheetData>
    <row r="1" spans="1:26" customFormat="1" ht="1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customFormat="1" ht="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13" t="s">
        <v>61</v>
      </c>
      <c r="B3" s="114" t="s">
        <v>21</v>
      </c>
      <c r="C3" s="128" t="s">
        <v>62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6"/>
    </row>
    <row r="4" spans="1:26" x14ac:dyDescent="0.2">
      <c r="B4" s="118" t="s">
        <v>11</v>
      </c>
      <c r="C4" s="119">
        <v>1</v>
      </c>
      <c r="D4" s="119">
        <f>C4+1</f>
        <v>2</v>
      </c>
      <c r="E4" s="119">
        <f t="shared" ref="E4:Z4" si="0">D4+1</f>
        <v>3</v>
      </c>
      <c r="F4" s="119">
        <f t="shared" si="0"/>
        <v>4</v>
      </c>
      <c r="G4" s="119">
        <f t="shared" si="0"/>
        <v>5</v>
      </c>
      <c r="H4" s="119">
        <f t="shared" si="0"/>
        <v>6</v>
      </c>
      <c r="I4" s="119">
        <f t="shared" si="0"/>
        <v>7</v>
      </c>
      <c r="J4" s="119">
        <f t="shared" si="0"/>
        <v>8</v>
      </c>
      <c r="K4" s="119">
        <f t="shared" si="0"/>
        <v>9</v>
      </c>
      <c r="L4" s="119">
        <f t="shared" si="0"/>
        <v>10</v>
      </c>
      <c r="M4" s="119">
        <f t="shared" si="0"/>
        <v>11</v>
      </c>
      <c r="N4" s="119">
        <f t="shared" si="0"/>
        <v>12</v>
      </c>
      <c r="O4" s="119">
        <f t="shared" si="0"/>
        <v>13</v>
      </c>
      <c r="P4" s="119">
        <f t="shared" si="0"/>
        <v>14</v>
      </c>
      <c r="Q4" s="119">
        <f t="shared" si="0"/>
        <v>15</v>
      </c>
      <c r="R4" s="119">
        <f t="shared" si="0"/>
        <v>16</v>
      </c>
      <c r="S4" s="119">
        <f t="shared" si="0"/>
        <v>17</v>
      </c>
      <c r="T4" s="119">
        <f t="shared" si="0"/>
        <v>18</v>
      </c>
      <c r="U4" s="119">
        <f t="shared" si="0"/>
        <v>19</v>
      </c>
      <c r="V4" s="119">
        <f t="shared" si="0"/>
        <v>20</v>
      </c>
      <c r="W4" s="119">
        <f t="shared" si="0"/>
        <v>21</v>
      </c>
      <c r="X4" s="119">
        <f t="shared" si="0"/>
        <v>22</v>
      </c>
      <c r="Y4" s="119">
        <f t="shared" si="0"/>
        <v>23</v>
      </c>
      <c r="Z4" s="119">
        <f t="shared" si="0"/>
        <v>24</v>
      </c>
    </row>
    <row r="5" spans="1:26" x14ac:dyDescent="0.2">
      <c r="A5" s="6" t="s">
        <v>2</v>
      </c>
      <c r="B5" s="44">
        <v>500</v>
      </c>
      <c r="C5" s="120">
        <v>25</v>
      </c>
      <c r="D5" s="120">
        <v>0</v>
      </c>
      <c r="E5" s="120">
        <v>75</v>
      </c>
      <c r="F5" s="120">
        <v>100</v>
      </c>
      <c r="G5" s="120">
        <v>100</v>
      </c>
      <c r="H5" s="120">
        <v>0</v>
      </c>
      <c r="I5" s="120">
        <v>0</v>
      </c>
      <c r="J5" s="120">
        <v>0</v>
      </c>
      <c r="K5" s="120">
        <v>0</v>
      </c>
      <c r="L5" s="120">
        <v>0</v>
      </c>
      <c r="M5" s="120">
        <v>100</v>
      </c>
      <c r="N5" s="120">
        <v>0</v>
      </c>
      <c r="O5" s="120">
        <v>0</v>
      </c>
      <c r="P5" s="120">
        <v>0</v>
      </c>
      <c r="Q5" s="120">
        <v>0</v>
      </c>
      <c r="R5" s="120">
        <v>100</v>
      </c>
      <c r="S5" s="120">
        <v>0</v>
      </c>
      <c r="T5" s="120">
        <v>0</v>
      </c>
      <c r="U5" s="120">
        <v>0</v>
      </c>
      <c r="V5" s="120">
        <v>0</v>
      </c>
      <c r="W5" s="120">
        <v>0</v>
      </c>
      <c r="X5" s="120">
        <v>0</v>
      </c>
      <c r="Y5" s="120">
        <v>0</v>
      </c>
      <c r="Z5" s="120">
        <v>0</v>
      </c>
    </row>
    <row r="6" spans="1:26" x14ac:dyDescent="0.2">
      <c r="A6" s="6" t="s">
        <v>24</v>
      </c>
      <c r="B6" s="44">
        <v>600</v>
      </c>
      <c r="C6" s="120">
        <v>60</v>
      </c>
      <c r="D6" s="120">
        <v>60</v>
      </c>
      <c r="E6" s="120">
        <v>60</v>
      </c>
      <c r="F6" s="120">
        <v>60</v>
      </c>
      <c r="G6" s="120">
        <v>60</v>
      </c>
      <c r="H6" s="120">
        <v>60</v>
      </c>
      <c r="I6" s="120">
        <v>60</v>
      </c>
      <c r="J6" s="120">
        <v>0</v>
      </c>
      <c r="K6" s="120">
        <v>0</v>
      </c>
      <c r="L6" s="120">
        <v>0</v>
      </c>
      <c r="M6" s="120">
        <v>0</v>
      </c>
      <c r="N6" s="120">
        <v>60</v>
      </c>
      <c r="O6" s="120">
        <v>0</v>
      </c>
      <c r="P6" s="120">
        <v>0</v>
      </c>
      <c r="Q6" s="120">
        <v>0</v>
      </c>
      <c r="R6" s="120">
        <v>60</v>
      </c>
      <c r="S6" s="120">
        <v>60</v>
      </c>
      <c r="T6" s="120">
        <v>0</v>
      </c>
      <c r="U6" s="120">
        <v>0</v>
      </c>
      <c r="V6" s="120">
        <v>0</v>
      </c>
      <c r="W6" s="120">
        <v>0</v>
      </c>
      <c r="X6" s="120">
        <v>0</v>
      </c>
      <c r="Y6" s="120">
        <v>0</v>
      </c>
      <c r="Z6" s="120">
        <v>0</v>
      </c>
    </row>
    <row r="7" spans="1:26" x14ac:dyDescent="0.2">
      <c r="A7" s="6" t="s">
        <v>32</v>
      </c>
      <c r="B7" s="44">
        <v>150</v>
      </c>
      <c r="C7" s="120">
        <v>0</v>
      </c>
      <c r="D7" s="120">
        <v>0</v>
      </c>
      <c r="E7" s="120">
        <v>75</v>
      </c>
      <c r="F7" s="120">
        <v>75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0">
        <v>0</v>
      </c>
      <c r="R7" s="120">
        <v>0</v>
      </c>
      <c r="S7" s="120">
        <v>0</v>
      </c>
      <c r="T7" s="120">
        <v>0</v>
      </c>
      <c r="U7" s="120">
        <v>0</v>
      </c>
      <c r="V7" s="120">
        <v>0</v>
      </c>
      <c r="W7" s="120">
        <v>0</v>
      </c>
      <c r="X7" s="120">
        <v>0</v>
      </c>
      <c r="Y7" s="120">
        <v>0</v>
      </c>
      <c r="Z7" s="120">
        <v>0</v>
      </c>
    </row>
    <row r="8" spans="1:26" x14ac:dyDescent="0.2">
      <c r="A8" s="6" t="s">
        <v>4</v>
      </c>
      <c r="B8" s="44">
        <v>250</v>
      </c>
      <c r="C8" s="120">
        <v>0</v>
      </c>
      <c r="D8" s="120">
        <v>0</v>
      </c>
      <c r="E8" s="120">
        <v>0</v>
      </c>
      <c r="F8" s="120">
        <v>0</v>
      </c>
      <c r="G8" s="120">
        <v>25</v>
      </c>
      <c r="H8" s="120">
        <v>25</v>
      </c>
      <c r="I8" s="120">
        <v>25</v>
      </c>
      <c r="J8" s="120">
        <v>25</v>
      </c>
      <c r="K8" s="120">
        <v>25</v>
      </c>
      <c r="L8" s="120">
        <v>25</v>
      </c>
      <c r="M8" s="120">
        <v>25</v>
      </c>
      <c r="N8" s="120">
        <v>25</v>
      </c>
      <c r="O8" s="120">
        <v>25</v>
      </c>
      <c r="P8" s="120">
        <v>25</v>
      </c>
      <c r="Q8" s="120">
        <v>0</v>
      </c>
      <c r="R8" s="120">
        <v>0</v>
      </c>
      <c r="S8" s="120">
        <v>0</v>
      </c>
      <c r="T8" s="120">
        <v>0</v>
      </c>
      <c r="U8" s="120">
        <v>0</v>
      </c>
      <c r="V8" s="120">
        <v>0</v>
      </c>
      <c r="W8" s="120">
        <v>0</v>
      </c>
      <c r="X8" s="120">
        <v>0</v>
      </c>
      <c r="Y8" s="120">
        <v>0</v>
      </c>
      <c r="Z8" s="120">
        <v>0</v>
      </c>
    </row>
    <row r="9" spans="1:26" x14ac:dyDescent="0.2">
      <c r="A9" s="6" t="s">
        <v>5</v>
      </c>
      <c r="B9" s="44">
        <v>200</v>
      </c>
      <c r="C9" s="120">
        <v>0</v>
      </c>
      <c r="D9" s="120">
        <v>0</v>
      </c>
      <c r="E9" s="120">
        <v>0</v>
      </c>
      <c r="F9" s="120">
        <v>0</v>
      </c>
      <c r="G9" s="120">
        <v>50</v>
      </c>
      <c r="H9" s="120">
        <v>50</v>
      </c>
      <c r="I9" s="120">
        <v>50</v>
      </c>
      <c r="J9" s="120">
        <v>50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0">
        <v>0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</row>
    <row r="10" spans="1:26" x14ac:dyDescent="0.2">
      <c r="A10" s="6" t="s">
        <v>6</v>
      </c>
      <c r="B10" s="44">
        <v>200</v>
      </c>
      <c r="C10" s="120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50</v>
      </c>
      <c r="N10" s="120">
        <v>50</v>
      </c>
      <c r="O10" s="120">
        <v>50</v>
      </c>
      <c r="P10" s="120">
        <v>50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</row>
    <row r="11" spans="1:26" x14ac:dyDescent="0.2">
      <c r="A11" s="6" t="s">
        <v>45</v>
      </c>
      <c r="B11" s="57">
        <v>50</v>
      </c>
      <c r="C11" s="120">
        <v>7.5</v>
      </c>
      <c r="D11" s="120">
        <v>5</v>
      </c>
      <c r="E11" s="120">
        <v>5</v>
      </c>
      <c r="F11" s="120">
        <v>0</v>
      </c>
      <c r="G11" s="120">
        <v>0</v>
      </c>
      <c r="H11" s="120">
        <v>2.5</v>
      </c>
      <c r="I11" s="120">
        <v>0</v>
      </c>
      <c r="J11" s="120">
        <v>0</v>
      </c>
      <c r="K11" s="120">
        <v>2.5</v>
      </c>
      <c r="L11" s="120">
        <v>5</v>
      </c>
      <c r="M11" s="120">
        <v>0</v>
      </c>
      <c r="N11" s="120">
        <v>2.5</v>
      </c>
      <c r="O11" s="120">
        <v>0</v>
      </c>
      <c r="P11" s="120">
        <v>0</v>
      </c>
      <c r="Q11" s="120">
        <v>5</v>
      </c>
      <c r="R11" s="120">
        <v>0</v>
      </c>
      <c r="S11" s="120">
        <v>0</v>
      </c>
      <c r="T11" s="120">
        <v>5</v>
      </c>
      <c r="U11" s="120">
        <v>0</v>
      </c>
      <c r="V11" s="120">
        <v>0</v>
      </c>
      <c r="W11" s="120">
        <v>5</v>
      </c>
      <c r="X11" s="120">
        <v>0</v>
      </c>
      <c r="Y11" s="120">
        <v>0</v>
      </c>
      <c r="Z11" s="120">
        <v>5</v>
      </c>
    </row>
    <row r="12" spans="1:26" x14ac:dyDescent="0.2">
      <c r="A12" s="6" t="s">
        <v>47</v>
      </c>
      <c r="B12" s="57">
        <v>50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12.5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12.5</v>
      </c>
      <c r="V12" s="120">
        <v>7.5</v>
      </c>
      <c r="W12" s="120">
        <v>0</v>
      </c>
      <c r="X12" s="120">
        <v>0</v>
      </c>
      <c r="Y12" s="120">
        <v>7.5</v>
      </c>
      <c r="Z12" s="120">
        <v>10</v>
      </c>
    </row>
    <row r="13" spans="1:26" x14ac:dyDescent="0.2">
      <c r="A13" s="117" t="s">
        <v>11</v>
      </c>
      <c r="B13" s="121">
        <f>SUM(B5:B12)</f>
        <v>2000</v>
      </c>
      <c r="C13" s="122">
        <f t="shared" ref="C13:Z13" si="1">SUM(C5:C12)</f>
        <v>92.5</v>
      </c>
      <c r="D13" s="122">
        <f t="shared" si="1"/>
        <v>65</v>
      </c>
      <c r="E13" s="122">
        <f t="shared" si="1"/>
        <v>215</v>
      </c>
      <c r="F13" s="122">
        <f t="shared" si="1"/>
        <v>235</v>
      </c>
      <c r="G13" s="122">
        <f t="shared" si="1"/>
        <v>235</v>
      </c>
      <c r="H13" s="122">
        <f t="shared" si="1"/>
        <v>137.5</v>
      </c>
      <c r="I13" s="122">
        <f t="shared" si="1"/>
        <v>135</v>
      </c>
      <c r="J13" s="122">
        <f t="shared" si="1"/>
        <v>75</v>
      </c>
      <c r="K13" s="122">
        <f t="shared" si="1"/>
        <v>27.5</v>
      </c>
      <c r="L13" s="122">
        <f t="shared" si="1"/>
        <v>30</v>
      </c>
      <c r="M13" s="122">
        <f t="shared" si="1"/>
        <v>187.5</v>
      </c>
      <c r="N13" s="122">
        <f t="shared" si="1"/>
        <v>137.5</v>
      </c>
      <c r="O13" s="122">
        <f t="shared" si="1"/>
        <v>75</v>
      </c>
      <c r="P13" s="122">
        <f t="shared" si="1"/>
        <v>75</v>
      </c>
      <c r="Q13" s="122">
        <f t="shared" si="1"/>
        <v>5</v>
      </c>
      <c r="R13" s="122">
        <f t="shared" si="1"/>
        <v>160</v>
      </c>
      <c r="S13" s="122">
        <f t="shared" si="1"/>
        <v>60</v>
      </c>
      <c r="T13" s="122">
        <f t="shared" si="1"/>
        <v>5</v>
      </c>
      <c r="U13" s="122">
        <f t="shared" si="1"/>
        <v>12.5</v>
      </c>
      <c r="V13" s="122">
        <f t="shared" si="1"/>
        <v>7.5</v>
      </c>
      <c r="W13" s="122">
        <f t="shared" si="1"/>
        <v>5</v>
      </c>
      <c r="X13" s="122">
        <f t="shared" si="1"/>
        <v>0</v>
      </c>
      <c r="Y13" s="122">
        <f t="shared" si="1"/>
        <v>7.5</v>
      </c>
      <c r="Z13" s="122">
        <f t="shared" si="1"/>
        <v>15</v>
      </c>
    </row>
    <row r="14" spans="1:26" x14ac:dyDescent="0.2"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</row>
    <row r="15" spans="1:26" x14ac:dyDescent="0.2"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x14ac:dyDescent="0.2">
      <c r="A16" s="113" t="s">
        <v>61</v>
      </c>
      <c r="B16" s="114"/>
      <c r="C16" s="125" t="s">
        <v>52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7"/>
    </row>
    <row r="17" spans="1:26" x14ac:dyDescent="0.2">
      <c r="B17" s="118"/>
      <c r="C17" s="119">
        <v>1</v>
      </c>
      <c r="D17" s="119">
        <f>C17+1</f>
        <v>2</v>
      </c>
      <c r="E17" s="119">
        <f t="shared" ref="E17:Z17" si="2">D17+1</f>
        <v>3</v>
      </c>
      <c r="F17" s="119">
        <f t="shared" si="2"/>
        <v>4</v>
      </c>
      <c r="G17" s="119">
        <f t="shared" si="2"/>
        <v>5</v>
      </c>
      <c r="H17" s="119">
        <f t="shared" si="2"/>
        <v>6</v>
      </c>
      <c r="I17" s="119">
        <f t="shared" si="2"/>
        <v>7</v>
      </c>
      <c r="J17" s="119">
        <f t="shared" si="2"/>
        <v>8</v>
      </c>
      <c r="K17" s="119">
        <f t="shared" si="2"/>
        <v>9</v>
      </c>
      <c r="L17" s="119">
        <f t="shared" si="2"/>
        <v>10</v>
      </c>
      <c r="M17" s="119">
        <f t="shared" si="2"/>
        <v>11</v>
      </c>
      <c r="N17" s="119">
        <f t="shared" si="2"/>
        <v>12</v>
      </c>
      <c r="O17" s="119">
        <f t="shared" si="2"/>
        <v>13</v>
      </c>
      <c r="P17" s="119">
        <f t="shared" si="2"/>
        <v>14</v>
      </c>
      <c r="Q17" s="119">
        <f t="shared" si="2"/>
        <v>15</v>
      </c>
      <c r="R17" s="119">
        <f t="shared" si="2"/>
        <v>16</v>
      </c>
      <c r="S17" s="119">
        <f t="shared" si="2"/>
        <v>17</v>
      </c>
      <c r="T17" s="119">
        <f t="shared" si="2"/>
        <v>18</v>
      </c>
      <c r="U17" s="119">
        <f t="shared" si="2"/>
        <v>19</v>
      </c>
      <c r="V17" s="119">
        <f t="shared" si="2"/>
        <v>20</v>
      </c>
      <c r="W17" s="119">
        <f t="shared" si="2"/>
        <v>21</v>
      </c>
      <c r="X17" s="119">
        <f t="shared" si="2"/>
        <v>22</v>
      </c>
      <c r="Y17" s="119">
        <f t="shared" si="2"/>
        <v>23</v>
      </c>
      <c r="Z17" s="119">
        <f t="shared" si="2"/>
        <v>24</v>
      </c>
    </row>
    <row r="18" spans="1:26" x14ac:dyDescent="0.2">
      <c r="A18" s="6" t="s">
        <v>2</v>
      </c>
      <c r="B18" s="124">
        <f>SUM(C18:Z18)</f>
        <v>1</v>
      </c>
      <c r="C18" s="129">
        <f>C5/$B5</f>
        <v>0.05</v>
      </c>
      <c r="D18" s="129">
        <f t="shared" ref="D18:Z18" si="3">D5/$B5</f>
        <v>0</v>
      </c>
      <c r="E18" s="129">
        <f t="shared" si="3"/>
        <v>0.15</v>
      </c>
      <c r="F18" s="129">
        <f t="shared" si="3"/>
        <v>0.2</v>
      </c>
      <c r="G18" s="129">
        <f t="shared" si="3"/>
        <v>0.2</v>
      </c>
      <c r="H18" s="129">
        <f t="shared" si="3"/>
        <v>0</v>
      </c>
      <c r="I18" s="129">
        <f t="shared" si="3"/>
        <v>0</v>
      </c>
      <c r="J18" s="129">
        <f t="shared" si="3"/>
        <v>0</v>
      </c>
      <c r="K18" s="129">
        <f t="shared" si="3"/>
        <v>0</v>
      </c>
      <c r="L18" s="129">
        <f t="shared" si="3"/>
        <v>0</v>
      </c>
      <c r="M18" s="129">
        <f t="shared" si="3"/>
        <v>0.2</v>
      </c>
      <c r="N18" s="129">
        <f t="shared" si="3"/>
        <v>0</v>
      </c>
      <c r="O18" s="129">
        <f t="shared" si="3"/>
        <v>0</v>
      </c>
      <c r="P18" s="129">
        <f t="shared" si="3"/>
        <v>0</v>
      </c>
      <c r="Q18" s="129">
        <f t="shared" si="3"/>
        <v>0</v>
      </c>
      <c r="R18" s="129">
        <f t="shared" si="3"/>
        <v>0.2</v>
      </c>
      <c r="S18" s="129">
        <f t="shared" si="3"/>
        <v>0</v>
      </c>
      <c r="T18" s="129">
        <f t="shared" si="3"/>
        <v>0</v>
      </c>
      <c r="U18" s="129">
        <f t="shared" si="3"/>
        <v>0</v>
      </c>
      <c r="V18" s="129">
        <f t="shared" si="3"/>
        <v>0</v>
      </c>
      <c r="W18" s="129">
        <f t="shared" si="3"/>
        <v>0</v>
      </c>
      <c r="X18" s="129">
        <f t="shared" si="3"/>
        <v>0</v>
      </c>
      <c r="Y18" s="129">
        <f t="shared" si="3"/>
        <v>0</v>
      </c>
      <c r="Z18" s="129">
        <f t="shared" si="3"/>
        <v>0</v>
      </c>
    </row>
    <row r="19" spans="1:26" x14ac:dyDescent="0.2">
      <c r="A19" s="6" t="s">
        <v>24</v>
      </c>
      <c r="B19" s="124">
        <f t="shared" ref="B19:B25" si="4">SUM(C19:Z19)</f>
        <v>0.99999999999999989</v>
      </c>
      <c r="C19" s="129">
        <f t="shared" ref="C19:Z19" si="5">C6/$B6</f>
        <v>0.1</v>
      </c>
      <c r="D19" s="129">
        <f t="shared" si="5"/>
        <v>0.1</v>
      </c>
      <c r="E19" s="129">
        <f t="shared" si="5"/>
        <v>0.1</v>
      </c>
      <c r="F19" s="129">
        <f t="shared" si="5"/>
        <v>0.1</v>
      </c>
      <c r="G19" s="129">
        <f t="shared" si="5"/>
        <v>0.1</v>
      </c>
      <c r="H19" s="129">
        <f t="shared" si="5"/>
        <v>0.1</v>
      </c>
      <c r="I19" s="129">
        <f t="shared" si="5"/>
        <v>0.1</v>
      </c>
      <c r="J19" s="129">
        <f t="shared" si="5"/>
        <v>0</v>
      </c>
      <c r="K19" s="129">
        <f t="shared" si="5"/>
        <v>0</v>
      </c>
      <c r="L19" s="129">
        <f t="shared" si="5"/>
        <v>0</v>
      </c>
      <c r="M19" s="129">
        <f t="shared" si="5"/>
        <v>0</v>
      </c>
      <c r="N19" s="129">
        <f t="shared" si="5"/>
        <v>0.1</v>
      </c>
      <c r="O19" s="129">
        <f t="shared" si="5"/>
        <v>0</v>
      </c>
      <c r="P19" s="129">
        <f t="shared" si="5"/>
        <v>0</v>
      </c>
      <c r="Q19" s="129">
        <f t="shared" si="5"/>
        <v>0</v>
      </c>
      <c r="R19" s="129">
        <f t="shared" si="5"/>
        <v>0.1</v>
      </c>
      <c r="S19" s="129">
        <f t="shared" si="5"/>
        <v>0.1</v>
      </c>
      <c r="T19" s="129">
        <f t="shared" si="5"/>
        <v>0</v>
      </c>
      <c r="U19" s="129">
        <f t="shared" si="5"/>
        <v>0</v>
      </c>
      <c r="V19" s="129">
        <f t="shared" si="5"/>
        <v>0</v>
      </c>
      <c r="W19" s="129">
        <f t="shared" si="5"/>
        <v>0</v>
      </c>
      <c r="X19" s="129">
        <f t="shared" si="5"/>
        <v>0</v>
      </c>
      <c r="Y19" s="129">
        <f t="shared" si="5"/>
        <v>0</v>
      </c>
      <c r="Z19" s="129">
        <f t="shared" si="5"/>
        <v>0</v>
      </c>
    </row>
    <row r="20" spans="1:26" x14ac:dyDescent="0.2">
      <c r="A20" s="6" t="s">
        <v>32</v>
      </c>
      <c r="B20" s="124">
        <f t="shared" si="4"/>
        <v>1</v>
      </c>
      <c r="C20" s="129">
        <f t="shared" ref="C20:Z20" si="6">C7/$B7</f>
        <v>0</v>
      </c>
      <c r="D20" s="129">
        <f t="shared" si="6"/>
        <v>0</v>
      </c>
      <c r="E20" s="129">
        <f t="shared" si="6"/>
        <v>0.5</v>
      </c>
      <c r="F20" s="129">
        <f t="shared" si="6"/>
        <v>0.5</v>
      </c>
      <c r="G20" s="129">
        <f t="shared" si="6"/>
        <v>0</v>
      </c>
      <c r="H20" s="129">
        <f t="shared" si="6"/>
        <v>0</v>
      </c>
      <c r="I20" s="129">
        <f t="shared" si="6"/>
        <v>0</v>
      </c>
      <c r="J20" s="129">
        <f t="shared" si="6"/>
        <v>0</v>
      </c>
      <c r="K20" s="129">
        <f t="shared" si="6"/>
        <v>0</v>
      </c>
      <c r="L20" s="129">
        <f t="shared" si="6"/>
        <v>0</v>
      </c>
      <c r="M20" s="129">
        <f t="shared" si="6"/>
        <v>0</v>
      </c>
      <c r="N20" s="129">
        <f t="shared" si="6"/>
        <v>0</v>
      </c>
      <c r="O20" s="129">
        <f t="shared" si="6"/>
        <v>0</v>
      </c>
      <c r="P20" s="129">
        <f t="shared" si="6"/>
        <v>0</v>
      </c>
      <c r="Q20" s="129">
        <f t="shared" si="6"/>
        <v>0</v>
      </c>
      <c r="R20" s="129">
        <f t="shared" si="6"/>
        <v>0</v>
      </c>
      <c r="S20" s="129">
        <f t="shared" si="6"/>
        <v>0</v>
      </c>
      <c r="T20" s="129">
        <f t="shared" si="6"/>
        <v>0</v>
      </c>
      <c r="U20" s="129">
        <f t="shared" si="6"/>
        <v>0</v>
      </c>
      <c r="V20" s="129">
        <f t="shared" si="6"/>
        <v>0</v>
      </c>
      <c r="W20" s="129">
        <f t="shared" si="6"/>
        <v>0</v>
      </c>
      <c r="X20" s="129">
        <f t="shared" si="6"/>
        <v>0</v>
      </c>
      <c r="Y20" s="129">
        <f t="shared" si="6"/>
        <v>0</v>
      </c>
      <c r="Z20" s="129">
        <f t="shared" si="6"/>
        <v>0</v>
      </c>
    </row>
    <row r="21" spans="1:26" x14ac:dyDescent="0.2">
      <c r="A21" s="6" t="s">
        <v>4</v>
      </c>
      <c r="B21" s="124">
        <f t="shared" si="4"/>
        <v>0.99999999999999989</v>
      </c>
      <c r="C21" s="129">
        <f t="shared" ref="C21:Z21" si="7">C8/$B8</f>
        <v>0</v>
      </c>
      <c r="D21" s="129">
        <f t="shared" si="7"/>
        <v>0</v>
      </c>
      <c r="E21" s="129">
        <f t="shared" si="7"/>
        <v>0</v>
      </c>
      <c r="F21" s="129">
        <f t="shared" si="7"/>
        <v>0</v>
      </c>
      <c r="G21" s="129">
        <f t="shared" si="7"/>
        <v>0.1</v>
      </c>
      <c r="H21" s="129">
        <f t="shared" si="7"/>
        <v>0.1</v>
      </c>
      <c r="I21" s="129">
        <f t="shared" si="7"/>
        <v>0.1</v>
      </c>
      <c r="J21" s="129">
        <f t="shared" si="7"/>
        <v>0.1</v>
      </c>
      <c r="K21" s="129">
        <f t="shared" si="7"/>
        <v>0.1</v>
      </c>
      <c r="L21" s="129">
        <f t="shared" si="7"/>
        <v>0.1</v>
      </c>
      <c r="M21" s="129">
        <f t="shared" si="7"/>
        <v>0.1</v>
      </c>
      <c r="N21" s="129">
        <f t="shared" si="7"/>
        <v>0.1</v>
      </c>
      <c r="O21" s="129">
        <f t="shared" si="7"/>
        <v>0.1</v>
      </c>
      <c r="P21" s="129">
        <f t="shared" si="7"/>
        <v>0.1</v>
      </c>
      <c r="Q21" s="129">
        <f t="shared" si="7"/>
        <v>0</v>
      </c>
      <c r="R21" s="129">
        <f t="shared" si="7"/>
        <v>0</v>
      </c>
      <c r="S21" s="129">
        <f t="shared" si="7"/>
        <v>0</v>
      </c>
      <c r="T21" s="129">
        <f t="shared" si="7"/>
        <v>0</v>
      </c>
      <c r="U21" s="129">
        <f t="shared" si="7"/>
        <v>0</v>
      </c>
      <c r="V21" s="129">
        <f t="shared" si="7"/>
        <v>0</v>
      </c>
      <c r="W21" s="129">
        <f t="shared" si="7"/>
        <v>0</v>
      </c>
      <c r="X21" s="129">
        <f t="shared" si="7"/>
        <v>0</v>
      </c>
      <c r="Y21" s="129">
        <f t="shared" si="7"/>
        <v>0</v>
      </c>
      <c r="Z21" s="129">
        <f t="shared" si="7"/>
        <v>0</v>
      </c>
    </row>
    <row r="22" spans="1:26" x14ac:dyDescent="0.2">
      <c r="A22" s="6" t="s">
        <v>5</v>
      </c>
      <c r="B22" s="124">
        <f t="shared" si="4"/>
        <v>1</v>
      </c>
      <c r="C22" s="129">
        <f t="shared" ref="C22:Z22" si="8">C9/$B9</f>
        <v>0</v>
      </c>
      <c r="D22" s="129">
        <f t="shared" si="8"/>
        <v>0</v>
      </c>
      <c r="E22" s="129">
        <f t="shared" si="8"/>
        <v>0</v>
      </c>
      <c r="F22" s="129">
        <f t="shared" si="8"/>
        <v>0</v>
      </c>
      <c r="G22" s="129">
        <f t="shared" si="8"/>
        <v>0.25</v>
      </c>
      <c r="H22" s="129">
        <f t="shared" si="8"/>
        <v>0.25</v>
      </c>
      <c r="I22" s="129">
        <f t="shared" si="8"/>
        <v>0.25</v>
      </c>
      <c r="J22" s="129">
        <f t="shared" si="8"/>
        <v>0.25</v>
      </c>
      <c r="K22" s="129">
        <f t="shared" si="8"/>
        <v>0</v>
      </c>
      <c r="L22" s="129">
        <f t="shared" si="8"/>
        <v>0</v>
      </c>
      <c r="M22" s="129">
        <f t="shared" si="8"/>
        <v>0</v>
      </c>
      <c r="N22" s="129">
        <f t="shared" si="8"/>
        <v>0</v>
      </c>
      <c r="O22" s="129">
        <f t="shared" si="8"/>
        <v>0</v>
      </c>
      <c r="P22" s="129">
        <f t="shared" si="8"/>
        <v>0</v>
      </c>
      <c r="Q22" s="129">
        <f t="shared" si="8"/>
        <v>0</v>
      </c>
      <c r="R22" s="129">
        <f t="shared" si="8"/>
        <v>0</v>
      </c>
      <c r="S22" s="129">
        <f t="shared" si="8"/>
        <v>0</v>
      </c>
      <c r="T22" s="129">
        <f t="shared" si="8"/>
        <v>0</v>
      </c>
      <c r="U22" s="129">
        <f t="shared" si="8"/>
        <v>0</v>
      </c>
      <c r="V22" s="129">
        <f t="shared" si="8"/>
        <v>0</v>
      </c>
      <c r="W22" s="129">
        <f t="shared" si="8"/>
        <v>0</v>
      </c>
      <c r="X22" s="129">
        <f t="shared" si="8"/>
        <v>0</v>
      </c>
      <c r="Y22" s="129">
        <f t="shared" si="8"/>
        <v>0</v>
      </c>
      <c r="Z22" s="129">
        <f t="shared" si="8"/>
        <v>0</v>
      </c>
    </row>
    <row r="23" spans="1:26" x14ac:dyDescent="0.2">
      <c r="A23" s="6" t="s">
        <v>6</v>
      </c>
      <c r="B23" s="124">
        <f t="shared" si="4"/>
        <v>1</v>
      </c>
      <c r="C23" s="129">
        <f t="shared" ref="C23:Z23" si="9">C10/$B10</f>
        <v>0</v>
      </c>
      <c r="D23" s="129">
        <f t="shared" si="9"/>
        <v>0</v>
      </c>
      <c r="E23" s="129">
        <f t="shared" si="9"/>
        <v>0</v>
      </c>
      <c r="F23" s="129">
        <f t="shared" si="9"/>
        <v>0</v>
      </c>
      <c r="G23" s="129">
        <f t="shared" si="9"/>
        <v>0</v>
      </c>
      <c r="H23" s="129">
        <f t="shared" si="9"/>
        <v>0</v>
      </c>
      <c r="I23" s="129">
        <f t="shared" si="9"/>
        <v>0</v>
      </c>
      <c r="J23" s="129">
        <f t="shared" si="9"/>
        <v>0</v>
      </c>
      <c r="K23" s="129">
        <f t="shared" si="9"/>
        <v>0</v>
      </c>
      <c r="L23" s="129">
        <f t="shared" si="9"/>
        <v>0</v>
      </c>
      <c r="M23" s="129">
        <f t="shared" si="9"/>
        <v>0.25</v>
      </c>
      <c r="N23" s="129">
        <f t="shared" si="9"/>
        <v>0.25</v>
      </c>
      <c r="O23" s="129">
        <f t="shared" si="9"/>
        <v>0.25</v>
      </c>
      <c r="P23" s="129">
        <f t="shared" si="9"/>
        <v>0.25</v>
      </c>
      <c r="Q23" s="129">
        <f t="shared" si="9"/>
        <v>0</v>
      </c>
      <c r="R23" s="129">
        <f t="shared" si="9"/>
        <v>0</v>
      </c>
      <c r="S23" s="129">
        <f t="shared" si="9"/>
        <v>0</v>
      </c>
      <c r="T23" s="129">
        <f t="shared" si="9"/>
        <v>0</v>
      </c>
      <c r="U23" s="129">
        <f t="shared" si="9"/>
        <v>0</v>
      </c>
      <c r="V23" s="129">
        <f t="shared" si="9"/>
        <v>0</v>
      </c>
      <c r="W23" s="129">
        <f t="shared" si="9"/>
        <v>0</v>
      </c>
      <c r="X23" s="129">
        <f t="shared" si="9"/>
        <v>0</v>
      </c>
      <c r="Y23" s="129">
        <f t="shared" si="9"/>
        <v>0</v>
      </c>
      <c r="Z23" s="129">
        <f t="shared" si="9"/>
        <v>0</v>
      </c>
    </row>
    <row r="24" spans="1:26" x14ac:dyDescent="0.2">
      <c r="A24" s="6" t="s">
        <v>45</v>
      </c>
      <c r="B24" s="124">
        <f t="shared" si="4"/>
        <v>0.99999999999999989</v>
      </c>
      <c r="C24" s="129">
        <f t="shared" ref="C24:Z24" si="10">C11/$B11</f>
        <v>0.15</v>
      </c>
      <c r="D24" s="129">
        <f t="shared" si="10"/>
        <v>0.1</v>
      </c>
      <c r="E24" s="129">
        <f t="shared" si="10"/>
        <v>0.1</v>
      </c>
      <c r="F24" s="129">
        <f t="shared" si="10"/>
        <v>0</v>
      </c>
      <c r="G24" s="129">
        <f t="shared" si="10"/>
        <v>0</v>
      </c>
      <c r="H24" s="129">
        <f t="shared" si="10"/>
        <v>0.05</v>
      </c>
      <c r="I24" s="129">
        <f t="shared" si="10"/>
        <v>0</v>
      </c>
      <c r="J24" s="129">
        <f t="shared" si="10"/>
        <v>0</v>
      </c>
      <c r="K24" s="129">
        <f t="shared" si="10"/>
        <v>0.05</v>
      </c>
      <c r="L24" s="129">
        <f t="shared" si="10"/>
        <v>0.1</v>
      </c>
      <c r="M24" s="129">
        <f t="shared" si="10"/>
        <v>0</v>
      </c>
      <c r="N24" s="129">
        <f t="shared" si="10"/>
        <v>0.05</v>
      </c>
      <c r="O24" s="129">
        <f t="shared" si="10"/>
        <v>0</v>
      </c>
      <c r="P24" s="129">
        <f t="shared" si="10"/>
        <v>0</v>
      </c>
      <c r="Q24" s="129">
        <f t="shared" si="10"/>
        <v>0.1</v>
      </c>
      <c r="R24" s="129">
        <f t="shared" si="10"/>
        <v>0</v>
      </c>
      <c r="S24" s="129">
        <f t="shared" si="10"/>
        <v>0</v>
      </c>
      <c r="T24" s="129">
        <f t="shared" si="10"/>
        <v>0.1</v>
      </c>
      <c r="U24" s="129">
        <f t="shared" si="10"/>
        <v>0</v>
      </c>
      <c r="V24" s="129">
        <f t="shared" si="10"/>
        <v>0</v>
      </c>
      <c r="W24" s="129">
        <f t="shared" si="10"/>
        <v>0.1</v>
      </c>
      <c r="X24" s="129">
        <f t="shared" si="10"/>
        <v>0</v>
      </c>
      <c r="Y24" s="129">
        <f t="shared" si="10"/>
        <v>0</v>
      </c>
      <c r="Z24" s="129">
        <f t="shared" si="10"/>
        <v>0.1</v>
      </c>
    </row>
    <row r="25" spans="1:26" x14ac:dyDescent="0.2">
      <c r="A25" s="6" t="s">
        <v>47</v>
      </c>
      <c r="B25" s="124">
        <f t="shared" si="4"/>
        <v>1</v>
      </c>
      <c r="C25" s="63">
        <f t="shared" ref="C25:Z25" si="11">C12/$B12</f>
        <v>0</v>
      </c>
      <c r="D25" s="63">
        <f t="shared" si="11"/>
        <v>0</v>
      </c>
      <c r="E25" s="63">
        <f t="shared" si="11"/>
        <v>0</v>
      </c>
      <c r="F25" s="63">
        <f t="shared" si="11"/>
        <v>0</v>
      </c>
      <c r="G25" s="63">
        <f t="shared" si="11"/>
        <v>0</v>
      </c>
      <c r="H25" s="63">
        <f t="shared" si="11"/>
        <v>0</v>
      </c>
      <c r="I25" s="63">
        <f t="shared" si="11"/>
        <v>0</v>
      </c>
      <c r="J25" s="63">
        <f t="shared" si="11"/>
        <v>0</v>
      </c>
      <c r="K25" s="63">
        <f t="shared" si="11"/>
        <v>0</v>
      </c>
      <c r="L25" s="63">
        <f t="shared" si="11"/>
        <v>0</v>
      </c>
      <c r="M25" s="63">
        <f t="shared" si="11"/>
        <v>0.25</v>
      </c>
      <c r="N25" s="63">
        <f t="shared" si="11"/>
        <v>0</v>
      </c>
      <c r="O25" s="63">
        <f t="shared" si="11"/>
        <v>0</v>
      </c>
      <c r="P25" s="63">
        <f t="shared" si="11"/>
        <v>0</v>
      </c>
      <c r="Q25" s="63">
        <f t="shared" si="11"/>
        <v>0</v>
      </c>
      <c r="R25" s="63">
        <f t="shared" si="11"/>
        <v>0</v>
      </c>
      <c r="S25" s="63">
        <f t="shared" si="11"/>
        <v>0</v>
      </c>
      <c r="T25" s="63">
        <f t="shared" si="11"/>
        <v>0</v>
      </c>
      <c r="U25" s="63">
        <f t="shared" si="11"/>
        <v>0.25</v>
      </c>
      <c r="V25" s="63">
        <f t="shared" si="11"/>
        <v>0.15</v>
      </c>
      <c r="W25" s="63">
        <f t="shared" si="11"/>
        <v>0</v>
      </c>
      <c r="X25" s="63">
        <f t="shared" si="11"/>
        <v>0</v>
      </c>
      <c r="Y25" s="63">
        <f t="shared" si="11"/>
        <v>0.15</v>
      </c>
      <c r="Z25" s="63">
        <f t="shared" si="11"/>
        <v>0.2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A737DEAE8A247BCDD479F9723B1C8" ma:contentTypeVersion="10" ma:contentTypeDescription="Create a new document." ma:contentTypeScope="" ma:versionID="5c0b3935a62fcaac6f109058124ff965">
  <xsd:schema xmlns:xsd="http://www.w3.org/2001/XMLSchema" xmlns:xs="http://www.w3.org/2001/XMLSchema" xmlns:p="http://schemas.microsoft.com/office/2006/metadata/properties" xmlns:ns2="4bc292d2-0422-4693-80cd-113535c2b08d" xmlns:ns3="b32ef3ea-e723-4899-a984-a29a6e4802c7" targetNamespace="http://schemas.microsoft.com/office/2006/metadata/properties" ma:root="true" ma:fieldsID="d3a6b16f3d0e6623b9073f0b2e59f79c" ns2:_="" ns3:_="">
    <xsd:import namespace="4bc292d2-0422-4693-80cd-113535c2b08d"/>
    <xsd:import namespace="b32ef3ea-e723-4899-a984-a29a6e4802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292d2-0422-4693-80cd-113535c2b0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159e663-eeee-4513-b2d5-cafe0fb664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f3ea-e723-4899-a984-a29a6e4802c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214f67f-73db-4dd8-84ba-1aa6481f2fc4}" ma:internalName="TaxCatchAll" ma:showField="CatchAllData" ma:web="b32ef3ea-e723-4899-a984-a29a6e4802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bc292d2-0422-4693-80cd-113535c2b08d">
      <Terms xmlns="http://schemas.microsoft.com/office/infopath/2007/PartnerControls"/>
    </lcf76f155ced4ddcb4097134ff3c332f>
    <TaxCatchAll xmlns="b32ef3ea-e723-4899-a984-a29a6e4802c7" xsi:nil="true"/>
  </documentManagement>
</p:properties>
</file>

<file path=customXml/itemProps1.xml><?xml version="1.0" encoding="utf-8"?>
<ds:datastoreItem xmlns:ds="http://schemas.openxmlformats.org/officeDocument/2006/customXml" ds:itemID="{2B49177A-2E09-4095-B6FD-C58D6ECF1401}"/>
</file>

<file path=customXml/itemProps2.xml><?xml version="1.0" encoding="utf-8"?>
<ds:datastoreItem xmlns:ds="http://schemas.openxmlformats.org/officeDocument/2006/customXml" ds:itemID="{7B12E913-9981-4F7E-A8CD-1B4F35144DE2}"/>
</file>

<file path=customXml/itemProps3.xml><?xml version="1.0" encoding="utf-8"?>
<ds:datastoreItem xmlns:ds="http://schemas.openxmlformats.org/officeDocument/2006/customXml" ds:itemID="{6EFA0666-F205-46A5-9FB3-65612F24D5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Read_Me</vt:lpstr>
      <vt:lpstr>Proposal Schedule Template</vt:lpstr>
      <vt:lpstr>Planned Progress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bghirt</dc:creator>
  <cp:lastModifiedBy>Christine Kline</cp:lastModifiedBy>
  <dcterms:created xsi:type="dcterms:W3CDTF">2017-10-31T14:22:12Z</dcterms:created>
  <dcterms:modified xsi:type="dcterms:W3CDTF">2024-01-18T17:16:06Z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0x0101009ECA737DEAE8A247BCDD479F9723B1C8</vt:lpwstr>
  </property>
</Properties>
</file>