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Chris\Documents\CTC\Mississippi DOT\1 Data Management Plan Project\Task 2 Consultant Manual Revisions\1 Supplements and Templates NEW\"/>
    </mc:Choice>
  </mc:AlternateContent>
  <xr:revisionPtr revIDLastSave="0" documentId="8_{8BB004D3-B1E2-4481-8AB4-AB4C2383059F}" xr6:coauthVersionLast="47" xr6:coauthVersionMax="47" xr10:uidLastSave="{00000000-0000-0000-0000-000000000000}"/>
  <bookViews>
    <workbookView xWindow="-120" yWindow="-120" windowWidth="29040" windowHeight="15840" xr2:uid="{00000000-000D-0000-FFFF-FFFF00000000}"/>
  </bookViews>
  <sheets>
    <sheet name="QPR_Template_schedule_Progress" sheetId="3" r:id="rId1"/>
    <sheet name="Actual Progress Example" sheetId="4"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7" i="4" l="1"/>
  <c r="E17" i="4"/>
  <c r="F17" i="4"/>
  <c r="G17" i="4"/>
  <c r="H17" i="4"/>
  <c r="I17" i="4"/>
  <c r="J17" i="4"/>
  <c r="K17" i="4"/>
  <c r="L17" i="4"/>
  <c r="M17" i="4"/>
  <c r="N17" i="4"/>
  <c r="O17" i="4"/>
  <c r="P17" i="4"/>
  <c r="Q17" i="4"/>
  <c r="R17" i="4"/>
  <c r="S17" i="4"/>
  <c r="T17" i="4"/>
  <c r="U17" i="4"/>
  <c r="V17" i="4"/>
  <c r="W17" i="4"/>
  <c r="X17" i="4"/>
  <c r="Y17" i="4"/>
  <c r="Z17" i="4"/>
  <c r="D4" i="4"/>
  <c r="E4" i="4"/>
  <c r="F4" i="4"/>
  <c r="G4" i="4"/>
  <c r="H4" i="4"/>
  <c r="I4" i="4"/>
  <c r="J4" i="4"/>
  <c r="K4" i="4"/>
  <c r="L4" i="4"/>
  <c r="M4" i="4"/>
  <c r="N4" i="4"/>
  <c r="O4" i="4"/>
  <c r="P4" i="4"/>
  <c r="Q4" i="4"/>
  <c r="R4" i="4"/>
  <c r="S4" i="4"/>
  <c r="T4" i="4"/>
  <c r="U4" i="4"/>
  <c r="V4" i="4"/>
  <c r="W4" i="4"/>
  <c r="X4" i="4"/>
  <c r="Y4" i="4"/>
  <c r="Z4" i="4"/>
  <c r="M25" i="4"/>
  <c r="L25" i="4"/>
  <c r="K25" i="4"/>
  <c r="J25" i="4"/>
  <c r="I25" i="4"/>
  <c r="H25" i="4"/>
  <c r="G25" i="4"/>
  <c r="F25" i="4"/>
  <c r="E25" i="4"/>
  <c r="D25" i="4"/>
  <c r="C25" i="4"/>
  <c r="B25" i="4"/>
  <c r="M24" i="4"/>
  <c r="L24" i="4"/>
  <c r="K24" i="4"/>
  <c r="J24" i="4"/>
  <c r="I24" i="4"/>
  <c r="H24" i="4"/>
  <c r="G24" i="4"/>
  <c r="F24" i="4"/>
  <c r="E24" i="4"/>
  <c r="D24" i="4"/>
  <c r="C24" i="4"/>
  <c r="B24" i="4"/>
  <c r="M23" i="4"/>
  <c r="L23" i="4"/>
  <c r="K23" i="4"/>
  <c r="J23" i="4"/>
  <c r="I23" i="4"/>
  <c r="H23" i="4"/>
  <c r="G23" i="4"/>
  <c r="F23" i="4"/>
  <c r="E23" i="4"/>
  <c r="D23" i="4"/>
  <c r="C23" i="4"/>
  <c r="M22" i="4"/>
  <c r="L22" i="4"/>
  <c r="K22" i="4"/>
  <c r="J22" i="4"/>
  <c r="I22" i="4"/>
  <c r="H22" i="4"/>
  <c r="G22" i="4"/>
  <c r="F22" i="4"/>
  <c r="E22" i="4"/>
  <c r="D22" i="4"/>
  <c r="C22" i="4"/>
  <c r="B22" i="4"/>
  <c r="M21" i="4"/>
  <c r="L21" i="4"/>
  <c r="K21" i="4"/>
  <c r="J21" i="4"/>
  <c r="I21" i="4"/>
  <c r="H21" i="4"/>
  <c r="G21" i="4"/>
  <c r="F21" i="4"/>
  <c r="E21" i="4"/>
  <c r="D21" i="4"/>
  <c r="C21" i="4"/>
  <c r="M20" i="4"/>
  <c r="L20" i="4"/>
  <c r="K20" i="4"/>
  <c r="J20" i="4"/>
  <c r="I20" i="4"/>
  <c r="H20" i="4"/>
  <c r="G20" i="4"/>
  <c r="F20" i="4"/>
  <c r="E20" i="4"/>
  <c r="D20" i="4"/>
  <c r="C20" i="4"/>
  <c r="M19" i="4"/>
  <c r="L19" i="4"/>
  <c r="K19" i="4"/>
  <c r="J19" i="4"/>
  <c r="I19" i="4"/>
  <c r="H19" i="4"/>
  <c r="G19" i="4"/>
  <c r="F19" i="4"/>
  <c r="E19" i="4"/>
  <c r="D19" i="4"/>
  <c r="C19" i="4"/>
  <c r="M18" i="4"/>
  <c r="L18" i="4"/>
  <c r="K18" i="4"/>
  <c r="J18" i="4"/>
  <c r="I18" i="4"/>
  <c r="H18" i="4"/>
  <c r="G18" i="4"/>
  <c r="F18" i="4"/>
  <c r="E18" i="4"/>
  <c r="D18" i="4"/>
  <c r="C18" i="4"/>
  <c r="B18" i="4"/>
  <c r="Z13" i="4"/>
  <c r="Y13" i="4"/>
  <c r="X13" i="4"/>
  <c r="W13" i="4"/>
  <c r="V13" i="4"/>
  <c r="U13" i="4"/>
  <c r="T13" i="4"/>
  <c r="S13" i="4"/>
  <c r="R13" i="4"/>
  <c r="Q13" i="4"/>
  <c r="P13" i="4"/>
  <c r="O13" i="4"/>
  <c r="N13" i="4"/>
  <c r="M13" i="4"/>
  <c r="L13" i="4"/>
  <c r="K13" i="4"/>
  <c r="J13" i="4"/>
  <c r="I13" i="4"/>
  <c r="H13" i="4"/>
  <c r="G13" i="4"/>
  <c r="F13" i="4"/>
  <c r="E13" i="4"/>
  <c r="D13" i="4"/>
  <c r="C13" i="4"/>
  <c r="B13" i="4"/>
  <c r="B19" i="4"/>
  <c r="B23" i="4"/>
  <c r="B20" i="4"/>
  <c r="B21" i="4"/>
  <c r="D28" i="3"/>
  <c r="AD25" i="3"/>
  <c r="D25" i="3"/>
  <c r="AE24" i="3"/>
  <c r="AT23" i="3"/>
  <c r="AU22" i="3"/>
  <c r="AQ23" i="3"/>
  <c r="AP23" i="3"/>
  <c r="AD23" i="3"/>
  <c r="D23" i="3"/>
  <c r="AE22" i="3"/>
  <c r="AU21" i="3"/>
  <c r="AD21" i="3"/>
  <c r="D21" i="3"/>
  <c r="AU20" i="3"/>
  <c r="AE20" i="3"/>
  <c r="AU19" i="3"/>
  <c r="AD19" i="3"/>
  <c r="D19" i="3"/>
  <c r="AU18" i="3"/>
  <c r="AU23" i="3"/>
  <c r="AE18" i="3"/>
  <c r="AU17" i="3"/>
  <c r="AD17" i="3"/>
  <c r="D17" i="3"/>
  <c r="AU16" i="3"/>
  <c r="AE16" i="3"/>
  <c r="AU15" i="3"/>
  <c r="AD15" i="3"/>
  <c r="D15" i="3"/>
  <c r="AE14" i="3"/>
  <c r="AD13" i="3"/>
  <c r="D13" i="3"/>
  <c r="AC31" i="3"/>
  <c r="AE11" i="3"/>
  <c r="AD10" i="3"/>
  <c r="D10" i="3"/>
  <c r="AB31" i="3"/>
  <c r="G9" i="3"/>
  <c r="H9" i="3"/>
  <c r="I9" i="3"/>
  <c r="J9" i="3"/>
  <c r="K9" i="3"/>
  <c r="L9" i="3"/>
  <c r="M9" i="3"/>
  <c r="N9" i="3"/>
  <c r="O9" i="3"/>
  <c r="P9" i="3"/>
  <c r="Q9" i="3"/>
  <c r="R9" i="3"/>
  <c r="S9" i="3"/>
  <c r="T9" i="3"/>
  <c r="U9" i="3"/>
  <c r="V9" i="3"/>
  <c r="W9" i="3"/>
  <c r="X9" i="3"/>
  <c r="Y9" i="3"/>
  <c r="Z9" i="3"/>
  <c r="AA9" i="3"/>
  <c r="AB9" i="3"/>
  <c r="AC9" i="3"/>
  <c r="I29" i="3"/>
  <c r="M29" i="3"/>
  <c r="Q29" i="3"/>
  <c r="U29" i="3"/>
  <c r="Y29" i="3"/>
  <c r="AC29" i="3"/>
  <c r="I31" i="3"/>
  <c r="M31" i="3"/>
  <c r="Q31" i="3"/>
  <c r="U31" i="3"/>
  <c r="Y31" i="3"/>
  <c r="F29" i="3"/>
  <c r="F30" i="3"/>
  <c r="J29" i="3"/>
  <c r="N29" i="3"/>
  <c r="R29" i="3"/>
  <c r="V29" i="3"/>
  <c r="Z29" i="3"/>
  <c r="F31" i="3"/>
  <c r="F32" i="3"/>
  <c r="J31" i="3"/>
  <c r="N31" i="3"/>
  <c r="R31" i="3"/>
  <c r="V31" i="3"/>
  <c r="Z31" i="3"/>
  <c r="G29" i="3"/>
  <c r="G30" i="3"/>
  <c r="K29" i="3"/>
  <c r="O29" i="3"/>
  <c r="S29" i="3"/>
  <c r="W29" i="3"/>
  <c r="AA29" i="3"/>
  <c r="G31" i="3"/>
  <c r="K31" i="3"/>
  <c r="O31" i="3"/>
  <c r="S31" i="3"/>
  <c r="W31" i="3"/>
  <c r="AA31" i="3"/>
  <c r="H29" i="3"/>
  <c r="H30" i="3"/>
  <c r="L29" i="3"/>
  <c r="P29" i="3"/>
  <c r="T29" i="3"/>
  <c r="X29" i="3"/>
  <c r="AB29" i="3"/>
  <c r="H31" i="3"/>
  <c r="L31" i="3"/>
  <c r="P31" i="3"/>
  <c r="T31" i="3"/>
  <c r="X31" i="3"/>
  <c r="G32" i="3"/>
  <c r="H32" i="3"/>
  <c r="I32" i="3"/>
  <c r="J32" i="3"/>
  <c r="K32" i="3"/>
  <c r="L32" i="3"/>
  <c r="M32" i="3"/>
  <c r="N32" i="3"/>
  <c r="O32" i="3"/>
  <c r="P32" i="3"/>
  <c r="J30" i="3"/>
  <c r="K30" i="3"/>
  <c r="L30" i="3"/>
  <c r="M30" i="3"/>
  <c r="N30" i="3"/>
  <c r="O30" i="3"/>
  <c r="P30" i="3"/>
  <c r="Q30" i="3"/>
  <c r="R30" i="3"/>
  <c r="S30" i="3"/>
  <c r="T30" i="3"/>
  <c r="U30" i="3"/>
  <c r="V30" i="3"/>
  <c r="W30" i="3"/>
  <c r="X30" i="3"/>
  <c r="Y30" i="3"/>
  <c r="Z30" i="3"/>
  <c r="AA30" i="3"/>
  <c r="AB30" i="3"/>
  <c r="AC30" i="3"/>
  <c r="I30" i="3"/>
</calcChain>
</file>

<file path=xl/sharedStrings.xml><?xml version="1.0" encoding="utf-8"?>
<sst xmlns="http://schemas.openxmlformats.org/spreadsheetml/2006/main" count="110" uniqueCount="64">
  <si>
    <t>Task</t>
  </si>
  <si>
    <t>C1</t>
  </si>
  <si>
    <t>C4</t>
  </si>
  <si>
    <t>C5</t>
  </si>
  <si>
    <t>Total</t>
  </si>
  <si>
    <t>Actual Hours by Month</t>
  </si>
  <si>
    <t>Planned</t>
  </si>
  <si>
    <t xml:space="preserve">Research Study Title: </t>
  </si>
  <si>
    <t>State Study Number:</t>
  </si>
  <si>
    <t>NTP Date:</t>
  </si>
  <si>
    <t>Federal FY:</t>
  </si>
  <si>
    <t>QPR Period:</t>
  </si>
  <si>
    <t>Overall % Complete:</t>
  </si>
  <si>
    <t>Research Agency:</t>
  </si>
  <si>
    <t>Principal Investigator:</t>
  </si>
  <si>
    <t>Task Description</t>
  </si>
  <si>
    <t>Work %</t>
  </si>
  <si>
    <t>Status</t>
  </si>
  <si>
    <t>% By Task</t>
  </si>
  <si>
    <t>Estimated</t>
  </si>
  <si>
    <t>Completed</t>
  </si>
  <si>
    <t>Task C1 description</t>
  </si>
  <si>
    <t>Actual</t>
  </si>
  <si>
    <t>M1</t>
  </si>
  <si>
    <t>Task M1 description</t>
  </si>
  <si>
    <t>C2-A</t>
  </si>
  <si>
    <t>Task 2 description</t>
  </si>
  <si>
    <t>Study Hours Based on Task and Subtask</t>
  </si>
  <si>
    <t>Study Cost Based on Task and Subtask</t>
  </si>
  <si>
    <t>Hours</t>
  </si>
  <si>
    <t>Percent Work</t>
  </si>
  <si>
    <t>Cost</t>
  </si>
  <si>
    <t>Percent Cost</t>
  </si>
  <si>
    <t>C2-B</t>
  </si>
  <si>
    <t>Task 3 description</t>
  </si>
  <si>
    <t>Task C1</t>
  </si>
  <si>
    <t>Task C2-A</t>
  </si>
  <si>
    <t>C3</t>
  </si>
  <si>
    <t>Task C2-B</t>
  </si>
  <si>
    <t>Task C3</t>
  </si>
  <si>
    <t>Task 4 description</t>
  </si>
  <si>
    <t>Task C4</t>
  </si>
  <si>
    <t>Task C5</t>
  </si>
  <si>
    <t>Task 5 description</t>
  </si>
  <si>
    <t>Task C6</t>
  </si>
  <si>
    <t>Task C7</t>
  </si>
  <si>
    <t>C6</t>
  </si>
  <si>
    <t>Project Management</t>
  </si>
  <si>
    <t>C7</t>
  </si>
  <si>
    <t>Final Deliverables</t>
  </si>
  <si>
    <t>M7</t>
  </si>
  <si>
    <t>Review of Draft Deliverables</t>
  </si>
  <si>
    <t>TOTAL</t>
  </si>
  <si>
    <t>Planned Progress by Month</t>
  </si>
  <si>
    <t>Planned Progress Cumulative</t>
  </si>
  <si>
    <t>Actual  Progress by Month</t>
  </si>
  <si>
    <t>Actual Progress Cumulative</t>
  </si>
  <si>
    <t>Planned Budget</t>
  </si>
  <si>
    <t>Actual Budget</t>
  </si>
  <si>
    <t>Actual Task</t>
  </si>
  <si>
    <t>Actual Progress by Month</t>
  </si>
  <si>
    <t>FFY 2022</t>
  </si>
  <si>
    <t>FFY 2023</t>
  </si>
  <si>
    <t>FFY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</si>
</sst>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164" formatCode="[$-409]mmm\-yy;@"/>
    <numFmt numFmtId="165" formatCode="0.0%"/>
    <numFmt numFmtId="166" formatCode="&quot;$&quot;#,##0.00"/>
    <numFmt numFmtId="167" formatCode="_(&quot;$&quot;* #,##0_);_(&quot;$&quot;* \(#,##0\);_(&quot;$&quot;* &quot;-&quot;??_);_(@_)"/>
    <numFmt numFmtId="168" formatCode="0.0"/>
  </numFmts>
  <fonts count="9" x14ac:knownFonts="1">
    <font>
      <sz val="11"/>
      <color theme="1"/>
      <name val="Calibri"/>
      <family val="2"/>
      <scheme val="minor"/>
    </font>
    <font>
      <sz val="8"/>
      <color theme="1"/>
      <name val="Calibri"/>
      <family val="2"/>
      <scheme val="minor"/>
    </font>
    <font>
      <sz val="7"/>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8"/>
      <color rgb="FFFF0000"/>
      <name val="Calibri"/>
      <family val="2"/>
      <scheme val="minor"/>
    </font>
    <font>
      <sz val="8"/>
      <name val="Calibri"/>
      <family val="2"/>
      <scheme val="minor"/>
    </font>
    <font>
      <b/>
      <sz val="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9"/>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34998626667073579"/>
        <bgColor indexed="64"/>
      </patternFill>
    </fill>
  </fills>
  <borders count="39">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right style="thin">
        <color theme="0" tint="-0.24994659260841701"/>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thin">
        <color theme="1"/>
      </left>
      <right/>
      <top/>
      <bottom style="thin">
        <color indexed="64"/>
      </bottom>
      <diagonal/>
    </border>
    <border>
      <left style="thin">
        <color indexed="64"/>
      </left>
      <right style="thin">
        <color theme="0" tint="-0.24994659260841701"/>
      </right>
      <top/>
      <bottom style="thin">
        <color indexed="64"/>
      </bottom>
      <diagonal/>
    </border>
    <border>
      <left/>
      <right style="thin">
        <color indexed="64"/>
      </right>
      <top style="thin">
        <color indexed="64"/>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181">
    <xf numFmtId="0" fontId="0" fillId="0" borderId="0" xfId="0"/>
    <xf numFmtId="2" fontId="1" fillId="0" borderId="0" xfId="0" applyNumberFormat="1" applyFont="1"/>
    <xf numFmtId="0" fontId="5" fillId="0" borderId="0" xfId="0" applyFont="1"/>
    <xf numFmtId="0" fontId="1" fillId="0" borderId="7" xfId="0" applyFont="1" applyBorder="1"/>
    <xf numFmtId="0" fontId="1" fillId="0" borderId="8" xfId="0" applyFont="1" applyBorder="1"/>
    <xf numFmtId="0" fontId="1" fillId="0" borderId="3" xfId="0" applyFont="1" applyBorder="1"/>
    <xf numFmtId="0" fontId="1" fillId="0" borderId="12" xfId="0" applyFont="1" applyBorder="1"/>
    <xf numFmtId="0" fontId="1" fillId="0" borderId="0" xfId="0" applyFont="1"/>
    <xf numFmtId="0" fontId="1" fillId="0" borderId="9" xfId="0" applyFont="1" applyBorder="1"/>
    <xf numFmtId="0" fontId="1" fillId="0" borderId="2" xfId="0" applyFont="1" applyBorder="1" applyAlignment="1">
      <alignment horizontal="left"/>
    </xf>
    <xf numFmtId="0" fontId="1" fillId="0" borderId="0" xfId="0" applyFont="1" applyAlignment="1">
      <alignment horizontal="center"/>
    </xf>
    <xf numFmtId="0" fontId="1" fillId="0" borderId="2" xfId="0" applyFont="1" applyBorder="1"/>
    <xf numFmtId="0" fontId="1" fillId="0" borderId="0" xfId="0" applyFont="1" applyAlignment="1">
      <alignment horizontal="left" vertical="top"/>
    </xf>
    <xf numFmtId="0" fontId="1" fillId="0" borderId="13" xfId="0" applyFont="1" applyBorder="1"/>
    <xf numFmtId="0" fontId="1" fillId="0" borderId="1" xfId="0" applyFont="1" applyBorder="1"/>
    <xf numFmtId="0" fontId="2" fillId="0" borderId="0" xfId="0" applyFont="1" applyAlignment="1">
      <alignment horizontal="center" wrapText="1"/>
    </xf>
    <xf numFmtId="164" fontId="1" fillId="0" borderId="12" xfId="0" applyNumberFormat="1" applyFont="1" applyBorder="1" applyAlignment="1">
      <alignment textRotation="90"/>
    </xf>
    <xf numFmtId="164" fontId="1" fillId="0" borderId="14" xfId="0" applyNumberFormat="1" applyFont="1" applyBorder="1" applyAlignment="1">
      <alignment textRotation="90"/>
    </xf>
    <xf numFmtId="164" fontId="1" fillId="0" borderId="11" xfId="0" applyNumberFormat="1" applyFont="1" applyBorder="1" applyAlignment="1">
      <alignment textRotation="90"/>
    </xf>
    <xf numFmtId="164" fontId="1" fillId="3" borderId="14" xfId="0" applyNumberFormat="1" applyFont="1" applyFill="1" applyBorder="1" applyAlignment="1">
      <alignment textRotation="90"/>
    </xf>
    <xf numFmtId="164" fontId="1" fillId="4" borderId="14" xfId="0" applyNumberFormat="1" applyFont="1" applyFill="1" applyBorder="1" applyAlignment="1">
      <alignment textRotation="90"/>
    </xf>
    <xf numFmtId="0" fontId="1" fillId="0" borderId="0" xfId="0" applyFont="1" applyAlignment="1">
      <alignment horizontal="center" wrapText="1"/>
    </xf>
    <xf numFmtId="0" fontId="1" fillId="0" borderId="15" xfId="0" applyFont="1" applyBorder="1" applyAlignment="1">
      <alignment vertical="center" wrapText="1"/>
    </xf>
    <xf numFmtId="9" fontId="1" fillId="3" borderId="16" xfId="0" applyNumberFormat="1" applyFont="1" applyFill="1" applyBorder="1" applyAlignment="1">
      <alignment horizontal="center"/>
    </xf>
    <xf numFmtId="9" fontId="1" fillId="3" borderId="17" xfId="0" applyNumberFormat="1" applyFont="1" applyFill="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9" fontId="1" fillId="3" borderId="15" xfId="0" applyNumberFormat="1" applyFont="1" applyFill="1" applyBorder="1" applyAlignment="1">
      <alignment horizontal="center"/>
    </xf>
    <xf numFmtId="0" fontId="1" fillId="4" borderId="15" xfId="0" applyFont="1" applyFill="1" applyBorder="1" applyAlignment="1">
      <alignment horizontal="center" wrapText="1"/>
    </xf>
    <xf numFmtId="0" fontId="1" fillId="0" borderId="19" xfId="0" applyFont="1" applyBorder="1" applyAlignment="1">
      <alignment vertical="center" wrapText="1"/>
    </xf>
    <xf numFmtId="0" fontId="1" fillId="0" borderId="20" xfId="0" applyFont="1" applyBorder="1" applyAlignment="1">
      <alignment horizontal="center"/>
    </xf>
    <xf numFmtId="9" fontId="1" fillId="0" borderId="20" xfId="2" applyFont="1" applyBorder="1" applyAlignment="1"/>
    <xf numFmtId="9" fontId="1" fillId="4" borderId="20" xfId="2" applyFont="1" applyFill="1" applyBorder="1" applyAlignment="1"/>
    <xf numFmtId="9" fontId="1" fillId="4" borderId="21" xfId="2" applyFont="1" applyFill="1" applyBorder="1" applyAlignment="1"/>
    <xf numFmtId="9" fontId="1" fillId="0" borderId="22" xfId="2" applyFont="1" applyBorder="1" applyAlignment="1"/>
    <xf numFmtId="9" fontId="1" fillId="3" borderId="19" xfId="2" applyFont="1" applyFill="1" applyBorder="1" applyAlignment="1">
      <alignment horizontal="center"/>
    </xf>
    <xf numFmtId="9" fontId="1" fillId="4" borderId="19" xfId="2" applyFont="1" applyFill="1" applyBorder="1" applyAlignment="1">
      <alignment horizontal="center" wrapText="1"/>
    </xf>
    <xf numFmtId="165" fontId="1" fillId="0" borderId="6" xfId="0" applyNumberFormat="1" applyFont="1" applyBorder="1" applyAlignment="1">
      <alignment horizontal="left" vertical="center" wrapText="1"/>
    </xf>
    <xf numFmtId="165" fontId="1" fillId="0" borderId="6" xfId="0" applyNumberFormat="1" applyFont="1" applyBorder="1" applyAlignment="1">
      <alignment horizontal="center" vertical="center" wrapText="1"/>
    </xf>
    <xf numFmtId="0" fontId="1" fillId="0" borderId="23" xfId="0" applyFont="1" applyBorder="1" applyAlignment="1">
      <alignment horizontal="center"/>
    </xf>
    <xf numFmtId="9" fontId="1" fillId="0" borderId="23" xfId="2" applyFont="1" applyFill="1" applyBorder="1" applyAlignment="1"/>
    <xf numFmtId="9" fontId="1" fillId="5" borderId="23" xfId="2" applyFont="1" applyFill="1" applyBorder="1" applyAlignment="1"/>
    <xf numFmtId="9" fontId="1" fillId="5" borderId="24" xfId="2" applyFont="1" applyFill="1" applyBorder="1" applyAlignment="1"/>
    <xf numFmtId="9" fontId="1" fillId="0" borderId="25" xfId="2" applyFont="1" applyFill="1" applyBorder="1" applyAlignment="1"/>
    <xf numFmtId="9" fontId="1" fillId="0" borderId="6" xfId="2" applyFont="1" applyFill="1" applyBorder="1" applyAlignment="1">
      <alignment horizontal="center"/>
    </xf>
    <xf numFmtId="9" fontId="1" fillId="0" borderId="6" xfId="2" applyFont="1" applyFill="1" applyBorder="1" applyAlignment="1">
      <alignment horizontal="center" wrapText="1"/>
    </xf>
    <xf numFmtId="0" fontId="0" fillId="2" borderId="0" xfId="0" applyFill="1"/>
    <xf numFmtId="0" fontId="4" fillId="2" borderId="0" xfId="0" applyFont="1" applyFill="1"/>
    <xf numFmtId="9" fontId="1" fillId="0" borderId="26" xfId="2" applyFont="1" applyBorder="1" applyAlignment="1"/>
    <xf numFmtId="9" fontId="1" fillId="0" borderId="20" xfId="2" applyFont="1" applyFill="1" applyBorder="1" applyAlignment="1"/>
    <xf numFmtId="49" fontId="1" fillId="0" borderId="14" xfId="0" applyNumberFormat="1" applyFont="1" applyBorder="1" applyAlignment="1">
      <alignment wrapText="1"/>
    </xf>
    <xf numFmtId="0" fontId="1" fillId="0" borderId="14" xfId="0" applyFont="1" applyBorder="1"/>
    <xf numFmtId="0" fontId="1" fillId="0" borderId="27" xfId="0" applyFont="1" applyBorder="1" applyAlignment="1">
      <alignment horizontal="center"/>
    </xf>
    <xf numFmtId="0" fontId="1" fillId="0" borderId="28" xfId="0" applyFont="1" applyBorder="1" applyAlignment="1">
      <alignment horizontal="center"/>
    </xf>
    <xf numFmtId="9" fontId="1" fillId="3" borderId="28" xfId="0" applyNumberFormat="1" applyFont="1" applyFill="1" applyBorder="1" applyAlignment="1">
      <alignment horizontal="center"/>
    </xf>
    <xf numFmtId="0" fontId="1" fillId="0" borderId="29" xfId="0" applyFont="1" applyBorder="1" applyAlignment="1">
      <alignment horizontal="center"/>
    </xf>
    <xf numFmtId="0" fontId="1" fillId="0" borderId="14" xfId="0" applyFont="1" applyBorder="1" applyAlignment="1">
      <alignment horizontal="right"/>
    </xf>
    <xf numFmtId="9" fontId="1" fillId="0" borderId="14" xfId="2" applyFont="1" applyBorder="1"/>
    <xf numFmtId="166" fontId="0" fillId="0" borderId="14" xfId="0" applyNumberFormat="1" applyBorder="1" applyAlignment="1">
      <alignment horizontal="center"/>
    </xf>
    <xf numFmtId="165" fontId="1" fillId="0" borderId="14" xfId="2" applyNumberFormat="1" applyFont="1" applyBorder="1"/>
    <xf numFmtId="9" fontId="1" fillId="0" borderId="30" xfId="2" applyFont="1" applyFill="1" applyBorder="1" applyAlignment="1"/>
    <xf numFmtId="9" fontId="1" fillId="0" borderId="31" xfId="2" applyFont="1" applyFill="1" applyBorder="1" applyAlignment="1"/>
    <xf numFmtId="9" fontId="1" fillId="6" borderId="31" xfId="2" applyFont="1" applyFill="1" applyBorder="1" applyAlignment="1"/>
    <xf numFmtId="9" fontId="1" fillId="0" borderId="31" xfId="2" applyFont="1" applyBorder="1" applyAlignment="1"/>
    <xf numFmtId="9" fontId="1" fillId="0" borderId="31" xfId="2" applyFont="1" applyBorder="1" applyAlignment="1">
      <alignment horizontal="center"/>
    </xf>
    <xf numFmtId="9" fontId="1" fillId="0" borderId="32" xfId="2" applyFont="1" applyBorder="1" applyAlignment="1"/>
    <xf numFmtId="0" fontId="1" fillId="0" borderId="16" xfId="0" applyFont="1" applyBorder="1" applyAlignment="1">
      <alignment horizontal="center"/>
    </xf>
    <xf numFmtId="9" fontId="1" fillId="0" borderId="26" xfId="2" applyFont="1" applyFill="1" applyBorder="1" applyAlignment="1"/>
    <xf numFmtId="9" fontId="1" fillId="0" borderId="30" xfId="2" applyFont="1" applyBorder="1" applyAlignment="1"/>
    <xf numFmtId="9" fontId="1" fillId="7" borderId="31" xfId="2" applyFont="1" applyFill="1" applyBorder="1" applyAlignment="1"/>
    <xf numFmtId="9" fontId="1" fillId="7" borderId="32" xfId="2" applyFont="1" applyFill="1" applyBorder="1" applyAlignment="1"/>
    <xf numFmtId="0" fontId="6" fillId="0" borderId="17" xfId="0" applyFont="1" applyBorder="1" applyAlignment="1">
      <alignment horizontal="center"/>
    </xf>
    <xf numFmtId="49" fontId="1" fillId="0" borderId="14" xfId="0" applyNumberFormat="1" applyFont="1" applyBorder="1" applyAlignment="1">
      <alignment horizontal="right" wrapText="1"/>
    </xf>
    <xf numFmtId="9" fontId="1" fillId="0" borderId="14" xfId="2" applyFont="1" applyBorder="1" applyAlignment="1">
      <alignment wrapText="1"/>
    </xf>
    <xf numFmtId="9" fontId="1" fillId="6" borderId="20" xfId="2" applyFont="1" applyFill="1" applyBorder="1" applyAlignment="1"/>
    <xf numFmtId="9" fontId="1" fillId="7" borderId="20" xfId="2" applyFont="1" applyFill="1" applyBorder="1" applyAlignment="1"/>
    <xf numFmtId="9" fontId="1" fillId="7" borderId="22" xfId="2" applyFont="1" applyFill="1" applyBorder="1" applyAlignment="1"/>
    <xf numFmtId="0" fontId="1" fillId="3" borderId="17" xfId="0" applyFont="1" applyFill="1" applyBorder="1" applyAlignment="1">
      <alignment horizontal="center"/>
    </xf>
    <xf numFmtId="9" fontId="1" fillId="3" borderId="18" xfId="0" applyNumberFormat="1" applyFont="1" applyFill="1" applyBorder="1" applyAlignment="1">
      <alignment horizontal="center"/>
    </xf>
    <xf numFmtId="0" fontId="1" fillId="3" borderId="14" xfId="0" applyFont="1" applyFill="1" applyBorder="1"/>
    <xf numFmtId="1" fontId="1" fillId="3" borderId="14" xfId="1" applyNumberFormat="1" applyFont="1" applyFill="1" applyBorder="1"/>
    <xf numFmtId="9" fontId="1" fillId="3" borderId="14" xfId="2" applyFont="1" applyFill="1" applyBorder="1"/>
    <xf numFmtId="167" fontId="1" fillId="3" borderId="14" xfId="1" applyNumberFormat="1" applyFont="1" applyFill="1" applyBorder="1"/>
    <xf numFmtId="9" fontId="1" fillId="4" borderId="26" xfId="2" applyFont="1" applyFill="1" applyBorder="1" applyAlignment="1"/>
    <xf numFmtId="9" fontId="1" fillId="3" borderId="17" xfId="2" applyFont="1" applyFill="1" applyBorder="1" applyAlignment="1"/>
    <xf numFmtId="0" fontId="1" fillId="0" borderId="5" xfId="0" applyFont="1" applyBorder="1" applyAlignment="1">
      <alignment vertical="center" wrapText="1"/>
    </xf>
    <xf numFmtId="0" fontId="1" fillId="0" borderId="33" xfId="0" applyFont="1" applyBorder="1" applyAlignment="1">
      <alignment horizontal="center"/>
    </xf>
    <xf numFmtId="0" fontId="1" fillId="0" borderId="34" xfId="0" applyFont="1" applyBorder="1" applyAlignment="1">
      <alignment horizontal="center"/>
    </xf>
    <xf numFmtId="9" fontId="1" fillId="4" borderId="34" xfId="2" applyFont="1" applyFill="1" applyBorder="1" applyAlignment="1"/>
    <xf numFmtId="9" fontId="1" fillId="0" borderId="34" xfId="2" applyFont="1" applyBorder="1" applyAlignment="1"/>
    <xf numFmtId="9" fontId="1" fillId="0" borderId="35" xfId="2" applyFont="1" applyBorder="1" applyAlignment="1"/>
    <xf numFmtId="9" fontId="1" fillId="3" borderId="5" xfId="0" applyNumberFormat="1" applyFont="1" applyFill="1" applyBorder="1" applyAlignment="1">
      <alignment horizontal="center"/>
    </xf>
    <xf numFmtId="0" fontId="1" fillId="4" borderId="5" xfId="0" applyFont="1" applyFill="1" applyBorder="1" applyAlignment="1">
      <alignment horizontal="center" wrapText="1"/>
    </xf>
    <xf numFmtId="0" fontId="1" fillId="0" borderId="10" xfId="0" applyFont="1" applyBorder="1" applyAlignment="1">
      <alignment horizontal="left" vertical="center" wrapText="1"/>
    </xf>
    <xf numFmtId="0" fontId="1" fillId="0" borderId="36" xfId="0" applyFont="1" applyBorder="1" applyAlignment="1">
      <alignment horizontal="left" vertical="center" wrapText="1"/>
    </xf>
    <xf numFmtId="165" fontId="1" fillId="0" borderId="5" xfId="0" applyNumberFormat="1" applyFont="1" applyBorder="1" applyAlignment="1">
      <alignment vertical="center" wrapText="1"/>
    </xf>
    <xf numFmtId="9" fontId="1" fillId="0" borderId="37" xfId="2" applyFont="1" applyFill="1" applyBorder="1" applyAlignment="1"/>
    <xf numFmtId="9" fontId="1" fillId="0" borderId="34" xfId="2" applyFont="1" applyFill="1" applyBorder="1" applyAlignment="1"/>
    <xf numFmtId="9" fontId="1" fillId="5" borderId="34" xfId="2" applyFont="1" applyFill="1" applyBorder="1" applyAlignment="1"/>
    <xf numFmtId="9" fontId="1" fillId="0" borderId="35" xfId="2" applyFont="1" applyFill="1" applyBorder="1" applyAlignment="1"/>
    <xf numFmtId="9" fontId="1" fillId="0" borderId="5" xfId="2" applyFont="1" applyFill="1" applyBorder="1" applyAlignment="1">
      <alignment horizontal="center"/>
    </xf>
    <xf numFmtId="9" fontId="1" fillId="7" borderId="11" xfId="2" applyFont="1" applyFill="1" applyBorder="1" applyAlignment="1">
      <alignment horizontal="center" vertical="center" wrapText="1"/>
    </xf>
    <xf numFmtId="165" fontId="2" fillId="7" borderId="11" xfId="0" applyNumberFormat="1" applyFont="1" applyFill="1" applyBorder="1" applyAlignment="1">
      <alignment wrapText="1"/>
    </xf>
    <xf numFmtId="165" fontId="2" fillId="7" borderId="3" xfId="0" applyNumberFormat="1" applyFont="1" applyFill="1" applyBorder="1" applyAlignment="1">
      <alignment wrapText="1"/>
    </xf>
    <xf numFmtId="49" fontId="1" fillId="7" borderId="12" xfId="0" applyNumberFormat="1" applyFont="1" applyFill="1" applyBorder="1" applyAlignment="1">
      <alignment wrapText="1"/>
    </xf>
    <xf numFmtId="49" fontId="1" fillId="0" borderId="0" xfId="0" applyNumberFormat="1" applyFont="1" applyAlignment="1">
      <alignment wrapText="1"/>
    </xf>
    <xf numFmtId="49" fontId="1" fillId="0" borderId="14" xfId="0" applyNumberFormat="1" applyFont="1" applyBorder="1" applyAlignment="1">
      <alignment vertical="center" wrapText="1"/>
    </xf>
    <xf numFmtId="165" fontId="2" fillId="0" borderId="14" xfId="2" applyNumberFormat="1" applyFont="1" applyBorder="1" applyAlignment="1">
      <alignment wrapText="1"/>
    </xf>
    <xf numFmtId="165" fontId="2" fillId="0" borderId="11" xfId="2" applyNumberFormat="1" applyFont="1" applyBorder="1" applyAlignment="1">
      <alignment wrapText="1"/>
    </xf>
    <xf numFmtId="165" fontId="2" fillId="8" borderId="7" xfId="2" applyNumberFormat="1" applyFont="1" applyFill="1" applyBorder="1" applyAlignment="1">
      <alignment wrapText="1"/>
    </xf>
    <xf numFmtId="9" fontId="2" fillId="8" borderId="38" xfId="2" applyFont="1" applyFill="1" applyBorder="1" applyAlignment="1">
      <alignment horizontal="center" wrapText="1"/>
    </xf>
    <xf numFmtId="9" fontId="2" fillId="0" borderId="11" xfId="2" applyFont="1" applyBorder="1" applyAlignment="1">
      <alignment wrapText="1"/>
    </xf>
    <xf numFmtId="165" fontId="2" fillId="8" borderId="9" xfId="2" applyNumberFormat="1" applyFont="1" applyFill="1" applyBorder="1" applyAlignment="1">
      <alignment wrapText="1"/>
    </xf>
    <xf numFmtId="9" fontId="2" fillId="8" borderId="1" xfId="2" applyFont="1" applyFill="1" applyBorder="1" applyAlignment="1">
      <alignment horizontal="center" wrapText="1"/>
    </xf>
    <xf numFmtId="9" fontId="2" fillId="0" borderId="0" xfId="2" applyFont="1" applyBorder="1" applyAlignment="1">
      <alignment horizontal="center" wrapText="1"/>
    </xf>
    <xf numFmtId="49" fontId="1" fillId="0" borderId="4" xfId="0" applyNumberFormat="1" applyFont="1" applyBorder="1" applyAlignment="1">
      <alignment vertical="center" wrapText="1"/>
    </xf>
    <xf numFmtId="165" fontId="2" fillId="0" borderId="4" xfId="2" applyNumberFormat="1" applyFont="1" applyBorder="1" applyAlignment="1">
      <alignment wrapText="1"/>
    </xf>
    <xf numFmtId="165" fontId="2" fillId="0" borderId="7" xfId="2" applyNumberFormat="1" applyFont="1" applyBorder="1" applyAlignment="1">
      <alignment wrapText="1"/>
    </xf>
    <xf numFmtId="0" fontId="5" fillId="8" borderId="9" xfId="0" applyFont="1" applyFill="1" applyBorder="1"/>
    <xf numFmtId="0" fontId="5" fillId="8" borderId="1" xfId="0" applyFont="1" applyFill="1" applyBorder="1"/>
    <xf numFmtId="0" fontId="5" fillId="9" borderId="7" xfId="0" applyFont="1" applyFill="1" applyBorder="1"/>
    <xf numFmtId="0" fontId="5" fillId="9" borderId="8" xfId="0" applyFont="1" applyFill="1" applyBorder="1"/>
    <xf numFmtId="0" fontId="5" fillId="0" borderId="14" xfId="0" applyFont="1" applyBorder="1"/>
    <xf numFmtId="5" fontId="2" fillId="0" borderId="14" xfId="1" applyNumberFormat="1" applyFont="1" applyBorder="1" applyAlignment="1">
      <alignment textRotation="90" wrapText="1"/>
    </xf>
    <xf numFmtId="5" fontId="2" fillId="0" borderId="11" xfId="1" applyNumberFormat="1" applyFont="1" applyBorder="1" applyAlignment="1">
      <alignment textRotation="90" wrapText="1"/>
    </xf>
    <xf numFmtId="165" fontId="2" fillId="8" borderId="9" xfId="2" applyNumberFormat="1" applyFont="1" applyFill="1" applyBorder="1" applyAlignment="1">
      <alignment horizontal="center" wrapText="1"/>
    </xf>
    <xf numFmtId="0" fontId="5" fillId="8" borderId="10" xfId="0" applyFont="1" applyFill="1" applyBorder="1"/>
    <xf numFmtId="0" fontId="5" fillId="8" borderId="13" xfId="0" applyFont="1" applyFill="1" applyBorder="1"/>
    <xf numFmtId="10" fontId="5" fillId="0" borderId="0" xfId="0" applyNumberFormat="1" applyFont="1"/>
    <xf numFmtId="1" fontId="1" fillId="0" borderId="0" xfId="0" applyNumberFormat="1" applyFont="1"/>
    <xf numFmtId="2" fontId="1" fillId="0" borderId="14" xfId="0" applyNumberFormat="1" applyFont="1" applyBorder="1"/>
    <xf numFmtId="2" fontId="8" fillId="0" borderId="0" xfId="0" applyNumberFormat="1" applyFont="1"/>
    <xf numFmtId="2" fontId="1" fillId="0" borderId="4" xfId="0" applyNumberFormat="1" applyFont="1" applyBorder="1"/>
    <xf numFmtId="2" fontId="1" fillId="0" borderId="3" xfId="0" applyNumberFormat="1" applyFont="1" applyBorder="1"/>
    <xf numFmtId="2" fontId="1" fillId="0" borderId="12" xfId="0" applyNumberFormat="1" applyFont="1" applyBorder="1"/>
    <xf numFmtId="2" fontId="1" fillId="0" borderId="6" xfId="0" applyNumberFormat="1" applyFont="1" applyBorder="1"/>
    <xf numFmtId="1" fontId="1" fillId="0" borderId="5" xfId="0" applyNumberFormat="1" applyFont="1" applyBorder="1"/>
    <xf numFmtId="1" fontId="1" fillId="0" borderId="14" xfId="0" applyNumberFormat="1" applyFont="1" applyBorder="1"/>
    <xf numFmtId="1" fontId="1" fillId="0" borderId="11" xfId="0" applyNumberFormat="1" applyFont="1" applyBorder="1"/>
    <xf numFmtId="1" fontId="1" fillId="0" borderId="3" xfId="0" applyNumberFormat="1" applyFont="1" applyBorder="1"/>
    <xf numFmtId="1" fontId="1" fillId="0" borderId="12" xfId="0" applyNumberFormat="1" applyFont="1" applyBorder="1"/>
    <xf numFmtId="168" fontId="1" fillId="0" borderId="6" xfId="0" applyNumberFormat="1" applyFont="1" applyBorder="1"/>
    <xf numFmtId="2" fontId="8" fillId="0" borderId="11" xfId="0" applyNumberFormat="1" applyFont="1" applyBorder="1"/>
    <xf numFmtId="9" fontId="1" fillId="0" borderId="4" xfId="2" applyFont="1" applyBorder="1"/>
    <xf numFmtId="9" fontId="1" fillId="4" borderId="4" xfId="2" applyFont="1" applyFill="1" applyBorder="1"/>
    <xf numFmtId="9" fontId="1" fillId="4" borderId="14" xfId="2" applyFont="1" applyFill="1" applyBorder="1"/>
    <xf numFmtId="165" fontId="1" fillId="0" borderId="4" xfId="0" applyNumberFormat="1" applyFont="1" applyBorder="1" applyAlignment="1">
      <alignment horizontal="left" vertical="center" wrapText="1"/>
    </xf>
    <xf numFmtId="165" fontId="1" fillId="0" borderId="5" xfId="0" applyNumberFormat="1" applyFont="1" applyBorder="1" applyAlignment="1">
      <alignment horizontal="left" vertical="center" wrapText="1"/>
    </xf>
    <xf numFmtId="165" fontId="1" fillId="0" borderId="4"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49" fontId="5" fillId="4" borderId="11" xfId="0" applyNumberFormat="1" applyFont="1" applyFill="1" applyBorder="1" applyAlignment="1">
      <alignment horizontal="left" vertical="center" wrapText="1"/>
    </xf>
    <xf numFmtId="49" fontId="5" fillId="4" borderId="3" xfId="0" applyNumberFormat="1" applyFont="1" applyFill="1" applyBorder="1" applyAlignment="1">
      <alignment horizontal="left" vertical="center" wrapText="1"/>
    </xf>
    <xf numFmtId="49" fontId="5" fillId="4" borderId="12" xfId="0" applyNumberFormat="1" applyFont="1" applyFill="1" applyBorder="1" applyAlignment="1">
      <alignment horizontal="left" vertical="center" wrapText="1"/>
    </xf>
    <xf numFmtId="49" fontId="1" fillId="7" borderId="11" xfId="0" applyNumberFormat="1" applyFont="1" applyFill="1" applyBorder="1" applyAlignment="1">
      <alignment horizontal="center" vertical="center" wrapText="1"/>
    </xf>
    <xf numFmtId="49" fontId="1" fillId="7" borderId="3" xfId="0" applyNumberFormat="1" applyFont="1" applyFill="1" applyBorder="1" applyAlignment="1">
      <alignment horizontal="center" vertical="center" wrapText="1"/>
    </xf>
    <xf numFmtId="49" fontId="5" fillId="3" borderId="11" xfId="0" applyNumberFormat="1" applyFont="1" applyFill="1" applyBorder="1" applyAlignment="1">
      <alignment horizontal="left" vertical="center" wrapText="1"/>
    </xf>
    <xf numFmtId="49" fontId="5" fillId="3" borderId="3" xfId="0" applyNumberFormat="1" applyFont="1" applyFill="1" applyBorder="1" applyAlignment="1">
      <alignment horizontal="left" vertical="center" wrapText="1"/>
    </xf>
    <xf numFmtId="49" fontId="5" fillId="3" borderId="12" xfId="0" applyNumberFormat="1" applyFont="1" applyFill="1" applyBorder="1" applyAlignment="1">
      <alignment horizontal="left" vertical="center" wrapText="1"/>
    </xf>
    <xf numFmtId="0" fontId="5" fillId="4" borderId="11" xfId="0" applyFont="1" applyFill="1" applyBorder="1" applyAlignment="1">
      <alignment horizontal="left"/>
    </xf>
    <xf numFmtId="0" fontId="5" fillId="4" borderId="3" xfId="0" applyFont="1" applyFill="1" applyBorder="1" applyAlignment="1">
      <alignment horizontal="left"/>
    </xf>
    <xf numFmtId="0" fontId="5" fillId="4" borderId="12" xfId="0" applyFont="1" applyFill="1" applyBorder="1" applyAlignment="1">
      <alignment horizontal="left"/>
    </xf>
    <xf numFmtId="0" fontId="5" fillId="4" borderId="7" xfId="0" applyFont="1" applyFill="1" applyBorder="1" applyAlignment="1">
      <alignment horizontal="left"/>
    </xf>
    <xf numFmtId="0" fontId="5" fillId="4" borderId="8" xfId="0" applyFont="1" applyFill="1" applyBorder="1" applyAlignment="1">
      <alignment horizontal="left"/>
    </xf>
    <xf numFmtId="0" fontId="5" fillId="4" borderId="38" xfId="0" applyFont="1" applyFill="1" applyBorder="1" applyAlignment="1">
      <alignment horizontal="left"/>
    </xf>
    <xf numFmtId="49" fontId="5" fillId="3" borderId="10" xfId="0" applyNumberFormat="1" applyFont="1" applyFill="1" applyBorder="1" applyAlignment="1">
      <alignment horizontal="left" vertical="center" wrapText="1"/>
    </xf>
    <xf numFmtId="49" fontId="5" fillId="3" borderId="2" xfId="0" applyNumberFormat="1" applyFont="1" applyFill="1" applyBorder="1" applyAlignment="1">
      <alignment horizontal="left" vertical="center" wrapText="1"/>
    </xf>
    <xf numFmtId="49" fontId="5" fillId="3" borderId="13" xfId="0" applyNumberFormat="1" applyFont="1" applyFill="1" applyBorder="1" applyAlignment="1">
      <alignment horizontal="left" vertical="center" wrapText="1"/>
    </xf>
    <xf numFmtId="165" fontId="1" fillId="0" borderId="6" xfId="0" applyNumberFormat="1" applyFont="1" applyBorder="1" applyAlignment="1">
      <alignment horizontal="left" vertical="center" wrapText="1"/>
    </xf>
    <xf numFmtId="165" fontId="1" fillId="0" borderId="6" xfId="0" applyNumberFormat="1" applyFont="1" applyBorder="1" applyAlignment="1">
      <alignment horizontal="center" vertical="center" wrapText="1"/>
    </xf>
    <xf numFmtId="0" fontId="1" fillId="0" borderId="11"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1" fillId="0" borderId="0" xfId="0" applyFont="1" applyAlignment="1">
      <alignment horizontal="center"/>
    </xf>
    <xf numFmtId="0" fontId="1" fillId="0" borderId="2" xfId="0" applyFont="1" applyBorder="1" applyAlignment="1">
      <alignment horizontal="center"/>
    </xf>
    <xf numFmtId="0" fontId="1" fillId="0" borderId="2" xfId="0" applyFont="1" applyBorder="1" applyAlignment="1">
      <alignment horizontal="left"/>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dk1"/>
                </a:solidFill>
                <a:latin typeface="+mn-lt"/>
                <a:ea typeface="+mn-ea"/>
                <a:cs typeface="+mn-cs"/>
              </a:defRPr>
            </a:pPr>
            <a:r>
              <a:rPr lang="en-US"/>
              <a:t>Project Progress</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7874988497890185"/>
          <c:y val="0.15026178010471203"/>
          <c:w val="0.76017614659603272"/>
          <c:h val="0.53289442222863492"/>
        </c:manualLayout>
      </c:layout>
      <c:scatterChart>
        <c:scatterStyle val="smoothMarker"/>
        <c:varyColors val="0"/>
        <c:ser>
          <c:idx val="0"/>
          <c:order val="0"/>
          <c:tx>
            <c:strRef>
              <c:f>QPR_Template_schedule_Progress!$B$30</c:f>
              <c:strCache>
                <c:ptCount val="1"/>
                <c:pt idx="0">
                  <c:v>Planned Progress Cumulative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QPR_Template_schedule_Progress!$F$9:$AC$9</c:f>
              <c:numCache>
                <c:formatCode>[$-409]mmm\-yy;@</c:formatCode>
                <c:ptCount val="24"/>
                <c:pt idx="0">
                  <c:v>44709</c:v>
                </c:pt>
                <c:pt idx="1">
                  <c:v>44740</c:v>
                </c:pt>
                <c:pt idx="2">
                  <c:v>44770</c:v>
                </c:pt>
                <c:pt idx="3">
                  <c:v>44801</c:v>
                </c:pt>
                <c:pt idx="4">
                  <c:v>44832</c:v>
                </c:pt>
                <c:pt idx="5">
                  <c:v>44862</c:v>
                </c:pt>
                <c:pt idx="6">
                  <c:v>44893</c:v>
                </c:pt>
                <c:pt idx="7">
                  <c:v>44923</c:v>
                </c:pt>
                <c:pt idx="8">
                  <c:v>44954</c:v>
                </c:pt>
                <c:pt idx="9">
                  <c:v>44985</c:v>
                </c:pt>
                <c:pt idx="10">
                  <c:v>45013</c:v>
                </c:pt>
                <c:pt idx="11">
                  <c:v>45044</c:v>
                </c:pt>
                <c:pt idx="12">
                  <c:v>45074</c:v>
                </c:pt>
                <c:pt idx="13">
                  <c:v>45105</c:v>
                </c:pt>
                <c:pt idx="14">
                  <c:v>45135</c:v>
                </c:pt>
                <c:pt idx="15">
                  <c:v>45166</c:v>
                </c:pt>
                <c:pt idx="16">
                  <c:v>45197</c:v>
                </c:pt>
                <c:pt idx="17">
                  <c:v>45227</c:v>
                </c:pt>
                <c:pt idx="18">
                  <c:v>45258</c:v>
                </c:pt>
                <c:pt idx="19">
                  <c:v>45288</c:v>
                </c:pt>
                <c:pt idx="20">
                  <c:v>45319</c:v>
                </c:pt>
                <c:pt idx="21">
                  <c:v>45350</c:v>
                </c:pt>
                <c:pt idx="22">
                  <c:v>45379</c:v>
                </c:pt>
                <c:pt idx="23">
                  <c:v>45410</c:v>
                </c:pt>
              </c:numCache>
            </c:numRef>
          </c:xVal>
          <c:yVal>
            <c:numRef>
              <c:f>QPR_Template_schedule_Progress!$F$30:$AC$30</c:f>
              <c:numCache>
                <c:formatCode>0.0%</c:formatCode>
                <c:ptCount val="24"/>
                <c:pt idx="0">
                  <c:v>4.6249999999999999E-2</c:v>
                </c:pt>
                <c:pt idx="1">
                  <c:v>7.8750000000000001E-2</c:v>
                </c:pt>
                <c:pt idx="2">
                  <c:v>0.18625000000000003</c:v>
                </c:pt>
                <c:pt idx="3">
                  <c:v>0.30375000000000002</c:v>
                </c:pt>
                <c:pt idx="4">
                  <c:v>0.42125000000000001</c:v>
                </c:pt>
                <c:pt idx="5">
                  <c:v>0.49</c:v>
                </c:pt>
                <c:pt idx="6">
                  <c:v>0.5575</c:v>
                </c:pt>
                <c:pt idx="7">
                  <c:v>0.59499999999999997</c:v>
                </c:pt>
                <c:pt idx="8">
                  <c:v>0.60875000000000001</c:v>
                </c:pt>
                <c:pt idx="9">
                  <c:v>0.62375000000000003</c:v>
                </c:pt>
                <c:pt idx="10">
                  <c:v>0.71750000000000003</c:v>
                </c:pt>
                <c:pt idx="11">
                  <c:v>0.78625</c:v>
                </c:pt>
                <c:pt idx="12">
                  <c:v>0.82374999999999998</c:v>
                </c:pt>
                <c:pt idx="13">
                  <c:v>0.86124999999999996</c:v>
                </c:pt>
                <c:pt idx="14">
                  <c:v>0.86374999999999991</c:v>
                </c:pt>
                <c:pt idx="15">
                  <c:v>0.94374999999999987</c:v>
                </c:pt>
                <c:pt idx="16">
                  <c:v>0.97374999999999989</c:v>
                </c:pt>
                <c:pt idx="17">
                  <c:v>0.97624999999999984</c:v>
                </c:pt>
                <c:pt idx="18">
                  <c:v>0.98249999999999982</c:v>
                </c:pt>
                <c:pt idx="19">
                  <c:v>0.98624999999999985</c:v>
                </c:pt>
                <c:pt idx="20">
                  <c:v>0.9887499999999998</c:v>
                </c:pt>
                <c:pt idx="21">
                  <c:v>0.9887499999999998</c:v>
                </c:pt>
                <c:pt idx="22">
                  <c:v>0.99249999999999983</c:v>
                </c:pt>
                <c:pt idx="23" formatCode="0%">
                  <c:v>0.99999999999999978</c:v>
                </c:pt>
              </c:numCache>
            </c:numRef>
          </c:yVal>
          <c:smooth val="1"/>
          <c:extLst>
            <c:ext xmlns:c16="http://schemas.microsoft.com/office/drawing/2014/chart" uri="{C3380CC4-5D6E-409C-BE32-E72D297353CC}">
              <c16:uniqueId val="{00000000-9D60-417E-9915-EA10EF9733F2}"/>
            </c:ext>
          </c:extLst>
        </c:ser>
        <c:ser>
          <c:idx val="1"/>
          <c:order val="1"/>
          <c:tx>
            <c:strRef>
              <c:f>QPR_Template_schedule_Progress!$B$32</c:f>
              <c:strCache>
                <c:ptCount val="1"/>
                <c:pt idx="0">
                  <c:v>Actual Progress Cumulative</c:v>
                </c:pt>
              </c:strCache>
            </c:strRef>
          </c:tx>
          <c:spPr>
            <a:ln w="19050" cap="rnd">
              <a:solidFill>
                <a:schemeClr val="accent2"/>
              </a:solidFill>
              <a:round/>
            </a:ln>
            <a:effectLst/>
          </c:spPr>
          <c:marker>
            <c:symbol val="triangle"/>
            <c:size val="5"/>
            <c:spPr>
              <a:noFill/>
              <a:ln w="9525">
                <a:solidFill>
                  <a:schemeClr val="accent2"/>
                </a:solidFill>
              </a:ln>
              <a:effectLst/>
            </c:spPr>
          </c:marker>
          <c:xVal>
            <c:numRef>
              <c:f>QPR_Template_schedule_Progress!$F$9:$AC$9</c:f>
              <c:numCache>
                <c:formatCode>[$-409]mmm\-yy;@</c:formatCode>
                <c:ptCount val="24"/>
                <c:pt idx="0">
                  <c:v>44709</c:v>
                </c:pt>
                <c:pt idx="1">
                  <c:v>44740</c:v>
                </c:pt>
                <c:pt idx="2">
                  <c:v>44770</c:v>
                </c:pt>
                <c:pt idx="3">
                  <c:v>44801</c:v>
                </c:pt>
                <c:pt idx="4">
                  <c:v>44832</c:v>
                </c:pt>
                <c:pt idx="5">
                  <c:v>44862</c:v>
                </c:pt>
                <c:pt idx="6">
                  <c:v>44893</c:v>
                </c:pt>
                <c:pt idx="7">
                  <c:v>44923</c:v>
                </c:pt>
                <c:pt idx="8">
                  <c:v>44954</c:v>
                </c:pt>
                <c:pt idx="9">
                  <c:v>44985</c:v>
                </c:pt>
                <c:pt idx="10">
                  <c:v>45013</c:v>
                </c:pt>
                <c:pt idx="11">
                  <c:v>45044</c:v>
                </c:pt>
                <c:pt idx="12">
                  <c:v>45074</c:v>
                </c:pt>
                <c:pt idx="13">
                  <c:v>45105</c:v>
                </c:pt>
                <c:pt idx="14">
                  <c:v>45135</c:v>
                </c:pt>
                <c:pt idx="15">
                  <c:v>45166</c:v>
                </c:pt>
                <c:pt idx="16">
                  <c:v>45197</c:v>
                </c:pt>
                <c:pt idx="17">
                  <c:v>45227</c:v>
                </c:pt>
                <c:pt idx="18">
                  <c:v>45258</c:v>
                </c:pt>
                <c:pt idx="19">
                  <c:v>45288</c:v>
                </c:pt>
                <c:pt idx="20">
                  <c:v>45319</c:v>
                </c:pt>
                <c:pt idx="21">
                  <c:v>45350</c:v>
                </c:pt>
                <c:pt idx="22">
                  <c:v>45379</c:v>
                </c:pt>
                <c:pt idx="23">
                  <c:v>45410</c:v>
                </c:pt>
              </c:numCache>
            </c:numRef>
          </c:xVal>
          <c:yVal>
            <c:numRef>
              <c:f>QPR_Template_schedule_Progress!$F$32:$AC$32</c:f>
              <c:numCache>
                <c:formatCode>0.0%</c:formatCode>
                <c:ptCount val="24"/>
                <c:pt idx="0">
                  <c:v>2.5000000000000005E-3</c:v>
                </c:pt>
                <c:pt idx="1">
                  <c:v>3.7500000000000007E-3</c:v>
                </c:pt>
                <c:pt idx="2">
                  <c:v>4.2500000000000003E-2</c:v>
                </c:pt>
                <c:pt idx="3">
                  <c:v>0.2</c:v>
                </c:pt>
                <c:pt idx="4">
                  <c:v>0.29625000000000001</c:v>
                </c:pt>
                <c:pt idx="5">
                  <c:v>0.34750000000000003</c:v>
                </c:pt>
                <c:pt idx="6">
                  <c:v>0.37250000000000005</c:v>
                </c:pt>
                <c:pt idx="7">
                  <c:v>0.38500000000000006</c:v>
                </c:pt>
                <c:pt idx="8">
                  <c:v>0.50875000000000004</c:v>
                </c:pt>
                <c:pt idx="9">
                  <c:v>0.66</c:v>
                </c:pt>
                <c:pt idx="10">
                  <c:v>0.66125</c:v>
                </c:pt>
              </c:numCache>
            </c:numRef>
          </c:yVal>
          <c:smooth val="1"/>
          <c:extLst>
            <c:ext xmlns:c16="http://schemas.microsoft.com/office/drawing/2014/chart" uri="{C3380CC4-5D6E-409C-BE32-E72D297353CC}">
              <c16:uniqueId val="{00000001-9D60-417E-9915-EA10EF9733F2}"/>
            </c:ext>
          </c:extLst>
        </c:ser>
        <c:dLbls>
          <c:showLegendKey val="0"/>
          <c:showVal val="0"/>
          <c:showCatName val="0"/>
          <c:showSerName val="0"/>
          <c:showPercent val="0"/>
          <c:showBubbleSize val="0"/>
        </c:dLbls>
        <c:axId val="818324888"/>
        <c:axId val="818325216"/>
      </c:scatterChart>
      <c:valAx>
        <c:axId val="818324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dk1"/>
                    </a:solidFill>
                    <a:latin typeface="+mn-lt"/>
                    <a:ea typeface="+mn-ea"/>
                    <a:cs typeface="+mn-cs"/>
                  </a:defRPr>
                </a:pPr>
                <a:r>
                  <a:rPr lang="en-US"/>
                  <a:t>Month, year</a:t>
                </a:r>
              </a:p>
            </c:rich>
          </c:tx>
          <c:layout>
            <c:manualLayout>
              <c:xMode val="edge"/>
              <c:yMode val="edge"/>
              <c:x val="0.46511282443861185"/>
              <c:y val="0.8810276840394950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title>
        <c:numFmt formatCode="[$-409]mmm\-yy;@"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dk1"/>
                </a:solidFill>
                <a:latin typeface="+mn-lt"/>
                <a:ea typeface="+mn-ea"/>
                <a:cs typeface="+mn-cs"/>
              </a:defRPr>
            </a:pPr>
            <a:endParaRPr lang="en-US"/>
          </a:p>
        </c:txPr>
        <c:crossAx val="818325216"/>
        <c:crosses val="autoZero"/>
        <c:crossBetween val="midCat"/>
        <c:majorUnit val="90"/>
        <c:minorUnit val="30"/>
      </c:valAx>
      <c:valAx>
        <c:axId val="8183252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dk1"/>
                    </a:solidFill>
                    <a:latin typeface="+mn-lt"/>
                    <a:ea typeface="+mn-ea"/>
                    <a:cs typeface="+mn-cs"/>
                  </a:defRPr>
                </a:pPr>
                <a:r>
                  <a:rPr lang="en-US"/>
                  <a:t>Project Completion, percent</a:t>
                </a:r>
              </a:p>
            </c:rich>
          </c:tx>
          <c:layout>
            <c:manualLayout>
              <c:xMode val="edge"/>
              <c:yMode val="edge"/>
              <c:x val="4.0041399537872939E-2"/>
              <c:y val="0.19697036132854806"/>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818324888"/>
        <c:crosses val="autoZero"/>
        <c:crossBetween val="midCat"/>
        <c:majorUnit val="0.2"/>
        <c:minorUnit val="5.000000000000001E-2"/>
      </c:valAx>
      <c:spPr>
        <a:noFill/>
        <a:ln w="6350">
          <a:solidFill>
            <a:schemeClr val="tx1"/>
          </a:solidFill>
        </a:ln>
        <a:effectLst/>
      </c:spPr>
    </c:plotArea>
    <c:legend>
      <c:legendPos val="b"/>
      <c:layout>
        <c:manualLayout>
          <c:xMode val="edge"/>
          <c:yMode val="edge"/>
          <c:x val="0.46252150772820066"/>
          <c:y val="0.4920773482673238"/>
          <c:w val="0.44532735491396908"/>
          <c:h val="0.1733005570134194"/>
        </c:manualLayout>
      </c:layout>
      <c:overlay val="0"/>
      <c:spPr>
        <a:solidFill>
          <a:schemeClr val="lt1"/>
        </a:solidFill>
        <a:ln w="12700" cap="flat" cmpd="sng" algn="ctr">
          <a:solidFill>
            <a:schemeClr val="dk1"/>
          </a:solidFill>
          <a:prstDash val="solid"/>
          <a:miter lim="800000"/>
        </a:ln>
        <a:effectLst/>
      </c:spPr>
      <c:txPr>
        <a:bodyPr rot="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6350" cap="flat" cmpd="sng" algn="ctr">
      <a:solidFill>
        <a:schemeClr val="dk1"/>
      </a:solidFill>
      <a:prstDash val="solid"/>
      <a:miter lim="800000"/>
    </a:ln>
    <a:effectLst/>
  </c:spPr>
  <c:txPr>
    <a:bodyPr/>
    <a:lstStyle/>
    <a:p>
      <a:pPr>
        <a:defRPr sz="1200">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dk1"/>
                </a:solidFill>
                <a:latin typeface="+mn-lt"/>
                <a:ea typeface="+mn-ea"/>
                <a:cs typeface="+mn-cs"/>
              </a:defRPr>
            </a:pPr>
            <a:r>
              <a:rPr lang="en-US"/>
              <a:t>Budget Expended</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21202574374856439"/>
          <c:y val="0.1502617387641616"/>
          <c:w val="0.74686583223942493"/>
          <c:h val="0.53289442222863492"/>
        </c:manualLayout>
      </c:layout>
      <c:scatterChart>
        <c:scatterStyle val="smoothMarker"/>
        <c:varyColors val="0"/>
        <c:ser>
          <c:idx val="0"/>
          <c:order val="0"/>
          <c:tx>
            <c:strRef>
              <c:f>QPR_Template_schedule_Progress!$B$34</c:f>
              <c:strCache>
                <c:ptCount val="1"/>
                <c:pt idx="0">
                  <c:v>Planned Budget</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QPR_Template_schedule_Progress!$F$9:$AC$9</c:f>
              <c:numCache>
                <c:formatCode>[$-409]mmm\-yy;@</c:formatCode>
                <c:ptCount val="24"/>
                <c:pt idx="0">
                  <c:v>44709</c:v>
                </c:pt>
                <c:pt idx="1">
                  <c:v>44740</c:v>
                </c:pt>
                <c:pt idx="2">
                  <c:v>44770</c:v>
                </c:pt>
                <c:pt idx="3">
                  <c:v>44801</c:v>
                </c:pt>
                <c:pt idx="4">
                  <c:v>44832</c:v>
                </c:pt>
                <c:pt idx="5">
                  <c:v>44862</c:v>
                </c:pt>
                <c:pt idx="6">
                  <c:v>44893</c:v>
                </c:pt>
                <c:pt idx="7">
                  <c:v>44923</c:v>
                </c:pt>
                <c:pt idx="8">
                  <c:v>44954</c:v>
                </c:pt>
                <c:pt idx="9">
                  <c:v>44985</c:v>
                </c:pt>
                <c:pt idx="10">
                  <c:v>45013</c:v>
                </c:pt>
                <c:pt idx="11">
                  <c:v>45044</c:v>
                </c:pt>
                <c:pt idx="12">
                  <c:v>45074</c:v>
                </c:pt>
                <c:pt idx="13">
                  <c:v>45105</c:v>
                </c:pt>
                <c:pt idx="14">
                  <c:v>45135</c:v>
                </c:pt>
                <c:pt idx="15">
                  <c:v>45166</c:v>
                </c:pt>
                <c:pt idx="16">
                  <c:v>45197</c:v>
                </c:pt>
                <c:pt idx="17">
                  <c:v>45227</c:v>
                </c:pt>
                <c:pt idx="18">
                  <c:v>45258</c:v>
                </c:pt>
                <c:pt idx="19">
                  <c:v>45288</c:v>
                </c:pt>
                <c:pt idx="20">
                  <c:v>45319</c:v>
                </c:pt>
                <c:pt idx="21">
                  <c:v>45350</c:v>
                </c:pt>
                <c:pt idx="22">
                  <c:v>45379</c:v>
                </c:pt>
                <c:pt idx="23">
                  <c:v>45410</c:v>
                </c:pt>
              </c:numCache>
            </c:numRef>
          </c:xVal>
          <c:yVal>
            <c:numRef>
              <c:f>QPR_Template_schedule_Progress!$F$34:$AC$34</c:f>
              <c:numCache>
                <c:formatCode>"$"#,##0_);\("$"#,##0\)</c:formatCode>
                <c:ptCount val="24"/>
                <c:pt idx="0">
                  <c:v>9670.32</c:v>
                </c:pt>
                <c:pt idx="1">
                  <c:v>16465.68</c:v>
                </c:pt>
                <c:pt idx="2">
                  <c:v>38942.640000000007</c:v>
                </c:pt>
                <c:pt idx="3">
                  <c:v>63510.48</c:v>
                </c:pt>
                <c:pt idx="4">
                  <c:v>88078.32</c:v>
                </c:pt>
                <c:pt idx="5">
                  <c:v>102453.12</c:v>
                </c:pt>
                <c:pt idx="6">
                  <c:v>116566.56</c:v>
                </c:pt>
                <c:pt idx="7">
                  <c:v>124407.36</c:v>
                </c:pt>
                <c:pt idx="8">
                  <c:v>127282.32</c:v>
                </c:pt>
                <c:pt idx="9">
                  <c:v>130418.64</c:v>
                </c:pt>
                <c:pt idx="10">
                  <c:v>150020.64000000001</c:v>
                </c:pt>
                <c:pt idx="11">
                  <c:v>164395.44</c:v>
                </c:pt>
                <c:pt idx="12">
                  <c:v>172236.24</c:v>
                </c:pt>
                <c:pt idx="13">
                  <c:v>180077.03999999998</c:v>
                </c:pt>
                <c:pt idx="14">
                  <c:v>180599.75999999998</c:v>
                </c:pt>
                <c:pt idx="15">
                  <c:v>197326.79999999996</c:v>
                </c:pt>
                <c:pt idx="16">
                  <c:v>203599.43999999997</c:v>
                </c:pt>
                <c:pt idx="17">
                  <c:v>204122.15999999997</c:v>
                </c:pt>
                <c:pt idx="18">
                  <c:v>205428.95999999996</c:v>
                </c:pt>
                <c:pt idx="19">
                  <c:v>206213.03999999998</c:v>
                </c:pt>
                <c:pt idx="20">
                  <c:v>206735.75999999995</c:v>
                </c:pt>
                <c:pt idx="21">
                  <c:v>206735.75999999995</c:v>
                </c:pt>
                <c:pt idx="22">
                  <c:v>207519.83999999997</c:v>
                </c:pt>
                <c:pt idx="23">
                  <c:v>209087.99999999994</c:v>
                </c:pt>
              </c:numCache>
            </c:numRef>
          </c:yVal>
          <c:smooth val="1"/>
          <c:extLst>
            <c:ext xmlns:c16="http://schemas.microsoft.com/office/drawing/2014/chart" uri="{C3380CC4-5D6E-409C-BE32-E72D297353CC}">
              <c16:uniqueId val="{00000000-E588-4E17-B736-ACEC4B9063B1}"/>
            </c:ext>
          </c:extLst>
        </c:ser>
        <c:ser>
          <c:idx val="1"/>
          <c:order val="1"/>
          <c:tx>
            <c:strRef>
              <c:f>QPR_Template_schedule_Progress!$B$35</c:f>
              <c:strCache>
                <c:ptCount val="1"/>
                <c:pt idx="0">
                  <c:v>Actual Budget</c:v>
                </c:pt>
              </c:strCache>
            </c:strRef>
          </c:tx>
          <c:spPr>
            <a:ln w="19050" cap="rnd">
              <a:solidFill>
                <a:schemeClr val="accent2"/>
              </a:solidFill>
              <a:round/>
            </a:ln>
            <a:effectLst/>
          </c:spPr>
          <c:marker>
            <c:symbol val="triangle"/>
            <c:size val="5"/>
            <c:spPr>
              <a:noFill/>
              <a:ln w="9525">
                <a:solidFill>
                  <a:schemeClr val="accent2"/>
                </a:solidFill>
              </a:ln>
              <a:effectLst/>
            </c:spPr>
          </c:marker>
          <c:xVal>
            <c:numRef>
              <c:f>QPR_Template_schedule_Progress!$F$9:$AC$9</c:f>
              <c:numCache>
                <c:formatCode>[$-409]mmm\-yy;@</c:formatCode>
                <c:ptCount val="24"/>
                <c:pt idx="0">
                  <c:v>44709</c:v>
                </c:pt>
                <c:pt idx="1">
                  <c:v>44740</c:v>
                </c:pt>
                <c:pt idx="2">
                  <c:v>44770</c:v>
                </c:pt>
                <c:pt idx="3">
                  <c:v>44801</c:v>
                </c:pt>
                <c:pt idx="4">
                  <c:v>44832</c:v>
                </c:pt>
                <c:pt idx="5">
                  <c:v>44862</c:v>
                </c:pt>
                <c:pt idx="6">
                  <c:v>44893</c:v>
                </c:pt>
                <c:pt idx="7">
                  <c:v>44923</c:v>
                </c:pt>
                <c:pt idx="8">
                  <c:v>44954</c:v>
                </c:pt>
                <c:pt idx="9">
                  <c:v>44985</c:v>
                </c:pt>
                <c:pt idx="10">
                  <c:v>45013</c:v>
                </c:pt>
                <c:pt idx="11">
                  <c:v>45044</c:v>
                </c:pt>
                <c:pt idx="12">
                  <c:v>45074</c:v>
                </c:pt>
                <c:pt idx="13">
                  <c:v>45105</c:v>
                </c:pt>
                <c:pt idx="14">
                  <c:v>45135</c:v>
                </c:pt>
                <c:pt idx="15">
                  <c:v>45166</c:v>
                </c:pt>
                <c:pt idx="16">
                  <c:v>45197</c:v>
                </c:pt>
                <c:pt idx="17">
                  <c:v>45227</c:v>
                </c:pt>
                <c:pt idx="18">
                  <c:v>45258</c:v>
                </c:pt>
                <c:pt idx="19">
                  <c:v>45288</c:v>
                </c:pt>
                <c:pt idx="20">
                  <c:v>45319</c:v>
                </c:pt>
                <c:pt idx="21">
                  <c:v>45350</c:v>
                </c:pt>
                <c:pt idx="22">
                  <c:v>45379</c:v>
                </c:pt>
                <c:pt idx="23">
                  <c:v>45410</c:v>
                </c:pt>
              </c:numCache>
            </c:numRef>
          </c:xVal>
          <c:yVal>
            <c:numRef>
              <c:f>QPR_Template_schedule_Progress!$F$35:$AC$35</c:f>
              <c:numCache>
                <c:formatCode>"$"#,##0_);\("$"#,##0\)</c:formatCode>
                <c:ptCount val="24"/>
                <c:pt idx="0">
                  <c:v>522.72000000000014</c:v>
                </c:pt>
                <c:pt idx="1">
                  <c:v>784.08000000000015</c:v>
                </c:pt>
                <c:pt idx="2">
                  <c:v>10218</c:v>
                </c:pt>
                <c:pt idx="3">
                  <c:v>41817.600000000006</c:v>
                </c:pt>
                <c:pt idx="4">
                  <c:v>61942.32</c:v>
                </c:pt>
                <c:pt idx="5">
                  <c:v>72658.080000000002</c:v>
                </c:pt>
                <c:pt idx="6">
                  <c:v>77885.280000000013</c:v>
                </c:pt>
                <c:pt idx="7">
                  <c:v>80498.880000000019</c:v>
                </c:pt>
                <c:pt idx="8">
                  <c:v>106373.52</c:v>
                </c:pt>
                <c:pt idx="9">
                  <c:v>137998.08000000002</c:v>
                </c:pt>
                <c:pt idx="10">
                  <c:v>138259.44</c:v>
                </c:pt>
              </c:numCache>
            </c:numRef>
          </c:yVal>
          <c:smooth val="1"/>
          <c:extLst>
            <c:ext xmlns:c16="http://schemas.microsoft.com/office/drawing/2014/chart" uri="{C3380CC4-5D6E-409C-BE32-E72D297353CC}">
              <c16:uniqueId val="{00000001-E588-4E17-B736-ACEC4B9063B1}"/>
            </c:ext>
          </c:extLst>
        </c:ser>
        <c:dLbls>
          <c:showLegendKey val="0"/>
          <c:showVal val="0"/>
          <c:showCatName val="0"/>
          <c:showSerName val="0"/>
          <c:showPercent val="0"/>
          <c:showBubbleSize val="0"/>
        </c:dLbls>
        <c:axId val="818324888"/>
        <c:axId val="818325216"/>
      </c:scatterChart>
      <c:valAx>
        <c:axId val="818324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dk1"/>
                    </a:solidFill>
                    <a:latin typeface="+mn-lt"/>
                    <a:ea typeface="+mn-ea"/>
                    <a:cs typeface="+mn-cs"/>
                  </a:defRPr>
                </a:pPr>
                <a:r>
                  <a:rPr lang="en-US"/>
                  <a:t>Month, year</a:t>
                </a:r>
              </a:p>
            </c:rich>
          </c:tx>
          <c:layout>
            <c:manualLayout>
              <c:xMode val="edge"/>
              <c:yMode val="edge"/>
              <c:x val="0.48372666958296878"/>
              <c:y val="0.8882922699178731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title>
        <c:numFmt formatCode="[$-409]mmm\-yy;@"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dk1"/>
                </a:solidFill>
                <a:latin typeface="+mn-lt"/>
                <a:ea typeface="+mn-ea"/>
                <a:cs typeface="+mn-cs"/>
              </a:defRPr>
            </a:pPr>
            <a:endParaRPr lang="en-US"/>
          </a:p>
        </c:txPr>
        <c:crossAx val="818325216"/>
        <c:crosses val="autoZero"/>
        <c:crossBetween val="midCat"/>
        <c:majorUnit val="90"/>
        <c:minorUnit val="30"/>
      </c:valAx>
      <c:valAx>
        <c:axId val="818325216"/>
        <c:scaling>
          <c:orientation val="minMax"/>
          <c:max val="25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dk1"/>
                    </a:solidFill>
                    <a:latin typeface="+mn-lt"/>
                    <a:ea typeface="+mn-ea"/>
                    <a:cs typeface="+mn-cs"/>
                  </a:defRPr>
                </a:pPr>
                <a:r>
                  <a:rPr lang="en-US"/>
                  <a:t>Project Expenditure</a:t>
                </a:r>
              </a:p>
            </c:rich>
          </c:tx>
          <c:layout>
            <c:manualLayout>
              <c:xMode val="edge"/>
              <c:yMode val="edge"/>
              <c:x val="3.1163093447444789E-2"/>
              <c:y val="0.1771489440020045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title>
        <c:numFmt formatCode="_(&quot;$&quot;* #,##0_);_(&quot;$&quot;* \(#,##0\);_(&quot;$&quot;* &quot;-&quot;_);_(@_)"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50" b="0" i="0" u="none" strike="noStrike" kern="1200" baseline="0">
                <a:solidFill>
                  <a:schemeClr val="dk1"/>
                </a:solidFill>
                <a:latin typeface="+mn-lt"/>
                <a:ea typeface="+mn-ea"/>
                <a:cs typeface="+mn-cs"/>
              </a:defRPr>
            </a:pPr>
            <a:endParaRPr lang="en-US"/>
          </a:p>
        </c:txPr>
        <c:crossAx val="818324888"/>
        <c:crosses val="autoZero"/>
        <c:crossBetween val="midCat"/>
        <c:majorUnit val="50000"/>
        <c:minorUnit val="5.000000000000001E-2"/>
      </c:valAx>
      <c:spPr>
        <a:noFill/>
        <a:ln w="6350">
          <a:solidFill>
            <a:schemeClr val="tx1"/>
          </a:solidFill>
        </a:ln>
        <a:effectLst/>
      </c:spPr>
    </c:plotArea>
    <c:legend>
      <c:legendPos val="b"/>
      <c:layout>
        <c:manualLayout>
          <c:xMode val="edge"/>
          <c:yMode val="edge"/>
          <c:x val="0.62719360600758234"/>
          <c:y val="0.50126250782608583"/>
          <c:w val="0.29653871391076114"/>
          <c:h val="0.15952496255084769"/>
        </c:manualLayout>
      </c:layout>
      <c:overlay val="0"/>
      <c:spPr>
        <a:solidFill>
          <a:schemeClr val="lt1"/>
        </a:solidFill>
        <a:ln w="12700" cap="flat" cmpd="sng" algn="ctr">
          <a:solidFill>
            <a:schemeClr val="accent5"/>
          </a:solidFill>
          <a:prstDash val="solid"/>
          <a:miter lim="800000"/>
        </a:ln>
        <a:effectLst/>
      </c:spPr>
      <c:txPr>
        <a:bodyPr rot="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6350" cap="flat" cmpd="sng" algn="ctr">
      <a:solidFill>
        <a:schemeClr val="dk1"/>
      </a:solidFill>
      <a:prstDash val="solid"/>
      <a:miter lim="800000"/>
    </a:ln>
    <a:effectLst/>
  </c:spPr>
  <c:txPr>
    <a:bodyPr/>
    <a:lstStyle/>
    <a:p>
      <a:pPr>
        <a:defRPr sz="1200">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31</xdr:col>
      <xdr:colOff>514349</xdr:colOff>
      <xdr:row>8</xdr:row>
      <xdr:rowOff>38099</xdr:rowOff>
    </xdr:from>
    <xdr:to>
      <xdr:col>37</xdr:col>
      <xdr:colOff>628649</xdr:colOff>
      <xdr:row>24</xdr:row>
      <xdr:rowOff>44823</xdr:rowOff>
    </xdr:to>
    <xdr:graphicFrame macro="">
      <xdr:nvGraphicFramePr>
        <xdr:cNvPr id="2" name="Chart 1">
          <a:extLst>
            <a:ext uri="{FF2B5EF4-FFF2-40B4-BE49-F238E27FC236}">
              <a16:creationId xmlns:a16="http://schemas.microsoft.com/office/drawing/2014/main" id="{2B9EF4EB-86AF-4E63-8CE7-BCBB58048D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516731</xdr:colOff>
      <xdr:row>26</xdr:row>
      <xdr:rowOff>142874</xdr:rowOff>
    </xdr:from>
    <xdr:to>
      <xdr:col>37</xdr:col>
      <xdr:colOff>631031</xdr:colOff>
      <xdr:row>43</xdr:row>
      <xdr:rowOff>115980</xdr:rowOff>
    </xdr:to>
    <xdr:graphicFrame macro="">
      <xdr:nvGraphicFramePr>
        <xdr:cNvPr id="3" name="Chart 2">
          <a:extLst>
            <a:ext uri="{FF2B5EF4-FFF2-40B4-BE49-F238E27FC236}">
              <a16:creationId xmlns:a16="http://schemas.microsoft.com/office/drawing/2014/main" id="{C66B9AE5-531F-4D9E-A724-58C6ACC410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141517</xdr:colOff>
      <xdr:row>3</xdr:row>
      <xdr:rowOff>137248</xdr:rowOff>
    </xdr:from>
    <xdr:to>
      <xdr:col>29</xdr:col>
      <xdr:colOff>276226</xdr:colOff>
      <xdr:row>6</xdr:row>
      <xdr:rowOff>74383</xdr:rowOff>
    </xdr:to>
    <xdr:grpSp>
      <xdr:nvGrpSpPr>
        <xdr:cNvPr id="4" name="Group 3">
          <a:extLst>
            <a:ext uri="{FF2B5EF4-FFF2-40B4-BE49-F238E27FC236}">
              <a16:creationId xmlns:a16="http://schemas.microsoft.com/office/drawing/2014/main" id="{90B34D21-817D-4610-BFFC-0B7CA6BCC5FE}"/>
            </a:ext>
          </a:extLst>
        </xdr:cNvPr>
        <xdr:cNvGrpSpPr/>
      </xdr:nvGrpSpPr>
      <xdr:grpSpPr>
        <a:xfrm>
          <a:off x="8342542" y="537298"/>
          <a:ext cx="1563459" cy="365760"/>
          <a:chOff x="8587596" y="2126732"/>
          <a:chExt cx="1453917" cy="266112"/>
        </a:xfrm>
      </xdr:grpSpPr>
      <xdr:sp macro="" textlink="">
        <xdr:nvSpPr>
          <xdr:cNvPr id="5" name="TextBox 4">
            <a:extLst>
              <a:ext uri="{FF2B5EF4-FFF2-40B4-BE49-F238E27FC236}">
                <a16:creationId xmlns:a16="http://schemas.microsoft.com/office/drawing/2014/main" id="{BD869662-418F-63DD-8593-7C1754978312}"/>
              </a:ext>
            </a:extLst>
          </xdr:cNvPr>
          <xdr:cNvSpPr txBox="1"/>
        </xdr:nvSpPr>
        <xdr:spPr>
          <a:xfrm>
            <a:off x="8587596" y="2126732"/>
            <a:ext cx="1453917" cy="266112"/>
          </a:xfrm>
          <a:prstGeom prst="rect">
            <a:avLst/>
          </a:prstGeom>
          <a:solidFill>
            <a:schemeClr val="accent4">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endParaRPr lang="en-US" sz="1100" baseline="0"/>
          </a:p>
        </xdr:txBody>
      </xdr:sp>
      <xdr:sp macro="" textlink="">
        <xdr:nvSpPr>
          <xdr:cNvPr id="6" name="Rectangle 5">
            <a:extLst>
              <a:ext uri="{FF2B5EF4-FFF2-40B4-BE49-F238E27FC236}">
                <a16:creationId xmlns:a16="http://schemas.microsoft.com/office/drawing/2014/main" id="{695B1E02-36F1-8841-F0C0-1C9D91B386BD}"/>
              </a:ext>
            </a:extLst>
          </xdr:cNvPr>
          <xdr:cNvSpPr/>
        </xdr:nvSpPr>
        <xdr:spPr>
          <a:xfrm>
            <a:off x="9381675" y="2197573"/>
            <a:ext cx="593573" cy="133056"/>
          </a:xfrm>
          <a:prstGeom prst="rect">
            <a:avLst/>
          </a:prstGeom>
          <a:ln>
            <a:solidFill>
              <a:schemeClr val="accent6"/>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a:t>Actual</a:t>
            </a:r>
          </a:p>
        </xdr:txBody>
      </xdr:sp>
      <xdr:sp macro="" textlink="">
        <xdr:nvSpPr>
          <xdr:cNvPr id="7" name="Rectangle 6">
            <a:extLst>
              <a:ext uri="{FF2B5EF4-FFF2-40B4-BE49-F238E27FC236}">
                <a16:creationId xmlns:a16="http://schemas.microsoft.com/office/drawing/2014/main" id="{87770A80-2981-B5E8-D2EE-9AFC0E3A6986}"/>
              </a:ext>
            </a:extLst>
          </xdr:cNvPr>
          <xdr:cNvSpPr/>
        </xdr:nvSpPr>
        <xdr:spPr>
          <a:xfrm>
            <a:off x="8655572" y="2195735"/>
            <a:ext cx="661691" cy="133056"/>
          </a:xfrm>
          <a:prstGeom prst="rect">
            <a:avLst/>
          </a:prstGeom>
          <a:solidFill>
            <a:srgbClr val="00B0F0"/>
          </a:solidFill>
          <a:ln>
            <a:solidFill>
              <a:srgbClr val="00B0F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a:t>Planned</a:t>
            </a:r>
          </a:p>
        </xdr:txBody>
      </xdr:sp>
    </xdr:grpSp>
    <xdr:clientData/>
  </xdr:twoCellAnchor>
  <xdr:twoCellAnchor>
    <xdr:from>
      <xdr:col>1</xdr:col>
      <xdr:colOff>0</xdr:colOff>
      <xdr:row>36</xdr:row>
      <xdr:rowOff>152399</xdr:rowOff>
    </xdr:from>
    <xdr:to>
      <xdr:col>25</xdr:col>
      <xdr:colOff>209550</xdr:colOff>
      <xdr:row>63</xdr:row>
      <xdr:rowOff>142874</xdr:rowOff>
    </xdr:to>
    <xdr:sp macro="" textlink="">
      <xdr:nvSpPr>
        <xdr:cNvPr id="8" name="Rectangle 7">
          <a:extLst>
            <a:ext uri="{FF2B5EF4-FFF2-40B4-BE49-F238E27FC236}">
              <a16:creationId xmlns:a16="http://schemas.microsoft.com/office/drawing/2014/main" id="{548834F7-BA10-469E-9DF2-95A98F2A971E}"/>
            </a:ext>
          </a:extLst>
        </xdr:cNvPr>
        <xdr:cNvSpPr/>
      </xdr:nvSpPr>
      <xdr:spPr>
        <a:xfrm>
          <a:off x="85725" y="6886574"/>
          <a:ext cx="8610600" cy="41052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lang="en-US" sz="1100">
              <a:solidFill>
                <a:sysClr val="windowText" lastClr="000000"/>
              </a:solidFill>
              <a:effectLst/>
              <a:latin typeface="+mn-lt"/>
              <a:ea typeface="+mn-ea"/>
              <a:cs typeface="+mn-cs"/>
            </a:rPr>
            <a:t>Template</a:t>
          </a:r>
          <a:r>
            <a:rPr lang="en-US" sz="1100" baseline="0">
              <a:solidFill>
                <a:sysClr val="windowText" lastClr="000000"/>
              </a:solidFill>
              <a:effectLst/>
              <a:latin typeface="+mn-lt"/>
              <a:ea typeface="+mn-ea"/>
              <a:cs typeface="+mn-cs"/>
            </a:rPr>
            <a:t> Notes:</a:t>
          </a:r>
          <a:br>
            <a:rPr lang="en-US" sz="1100" baseline="0">
              <a:solidFill>
                <a:sysClr val="windowText" lastClr="000000"/>
              </a:solidFill>
              <a:effectLst/>
              <a:latin typeface="+mn-lt"/>
              <a:ea typeface="+mn-ea"/>
              <a:cs typeface="+mn-cs"/>
            </a:rPr>
          </a:br>
          <a:endParaRPr lang="en-US" sz="1100">
            <a:solidFill>
              <a:sysClr val="windowText" lastClr="000000"/>
            </a:solidFill>
            <a:effectLst/>
            <a:latin typeface="+mn-lt"/>
            <a:ea typeface="+mn-ea"/>
            <a:cs typeface="+mn-cs"/>
          </a:endParaRPr>
        </a:p>
        <a:p>
          <a:r>
            <a:rPr lang="en-US" sz="1100">
              <a:solidFill>
                <a:schemeClr val="dk1"/>
              </a:solidFill>
              <a:effectLst/>
              <a:latin typeface="+mn-lt"/>
              <a:ea typeface="+mn-ea"/>
              <a:cs typeface="+mn-cs"/>
            </a:rPr>
            <a:t>Follow the guidance based on sample data and revise as appropriate. </a:t>
          </a:r>
          <a:r>
            <a:rPr lang="en-US" sz="1100">
              <a:solidFill>
                <a:sysClr val="windowText" lastClr="000000"/>
              </a:solidFill>
              <a:effectLst/>
              <a:latin typeface="+mn-lt"/>
              <a:ea typeface="+mn-ea"/>
              <a:cs typeface="+mn-cs"/>
            </a:rPr>
            <a:t>This template</a:t>
          </a:r>
          <a:r>
            <a:rPr lang="en-US" sz="1100" baseline="0">
              <a:solidFill>
                <a:sysClr val="windowText" lastClr="000000"/>
              </a:solidFill>
              <a:effectLst/>
              <a:latin typeface="+mn-lt"/>
              <a:ea typeface="+mn-ea"/>
              <a:cs typeface="+mn-cs"/>
            </a:rPr>
            <a:t> is a sample of how the Gantt Chart created for the proposal should be updated to generate actual vs planned schedule, chart for actual vs planned progress, and chart for actual vs planned budget expended for Quarterly Progress Reports, Annual Reports, and supporting documentation with each submission of an invoice.</a:t>
          </a:r>
          <a:endParaRPr lang="en-US">
            <a:effectLst/>
          </a:endParaRPr>
        </a:p>
        <a:p>
          <a:endParaRPr lang="en-US">
            <a:solidFill>
              <a:sysClr val="windowText" lastClr="000000"/>
            </a:solidFill>
            <a:effectLst/>
          </a:endParaRPr>
        </a:p>
        <a:p>
          <a:endParaRPr lang="en-US" sz="1100">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WHEN USING THIS FORM FOR QUARTERLY/ANNUAL REPORTS:</a:t>
          </a:r>
        </a:p>
        <a:p>
          <a:endParaRPr lang="en-US" sz="110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 Replace "Month from NTP" in Row 8 into actual FY periods</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 R</a:t>
          </a:r>
          <a:r>
            <a:rPr lang="en-US" sz="1100">
              <a:solidFill>
                <a:sysClr val="windowText" lastClr="000000"/>
              </a:solidFill>
              <a:effectLst/>
              <a:latin typeface="+mn-lt"/>
              <a:ea typeface="+mn-ea"/>
              <a:cs typeface="+mn-cs"/>
            </a:rPr>
            <a:t>eplace the numbered months in row 9 with actual months</a:t>
          </a:r>
        </a:p>
        <a:p>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 As the project</a:t>
          </a:r>
          <a:r>
            <a:rPr lang="en-US" sz="1100" baseline="0">
              <a:solidFill>
                <a:sysClr val="windowText" lastClr="000000"/>
              </a:solidFill>
              <a:effectLst/>
              <a:latin typeface="+mn-lt"/>
              <a:ea typeface="+mn-ea"/>
              <a:cs typeface="+mn-cs"/>
            </a:rPr>
            <a:t> progresses, e</a:t>
          </a:r>
          <a:r>
            <a:rPr lang="en-US" sz="1100">
              <a:solidFill>
                <a:sysClr val="windowText" lastClr="000000"/>
              </a:solidFill>
              <a:effectLst/>
              <a:latin typeface="+mn-lt"/>
              <a:ea typeface="+mn-ea"/>
              <a:cs typeface="+mn-cs"/>
            </a:rPr>
            <a:t>nter Percent </a:t>
          </a:r>
          <a:r>
            <a:rPr lang="en-US" sz="1100" baseline="0">
              <a:solidFill>
                <a:sysClr val="windowText" lastClr="000000"/>
              </a:solidFill>
              <a:effectLst/>
              <a:latin typeface="+mn-lt"/>
              <a:ea typeface="+mn-ea"/>
              <a:cs typeface="+mn-cs"/>
            </a:rPr>
            <a:t>Completion by Task/Subtask in the row identified as Actual in Column E. Percent completed is by labor hours (and not by cost). </a:t>
          </a:r>
          <a:r>
            <a:rPr lang="en-US" sz="1100" baseline="0">
              <a:solidFill>
                <a:schemeClr val="dk1"/>
              </a:solidFill>
              <a:effectLst/>
              <a:latin typeface="+mn-lt"/>
              <a:ea typeface="+mn-ea"/>
              <a:cs typeface="+mn-cs"/>
            </a:rPr>
            <a:t>When a task is completed, Column AE should total to 100%.</a:t>
          </a:r>
          <a:r>
            <a:rPr lang="en-US" sz="1100" baseline="0">
              <a:solidFill>
                <a:sysClr val="windowText" lastClr="000000"/>
              </a:solidFill>
              <a:effectLst/>
              <a:latin typeface="+mn-lt"/>
              <a:ea typeface="+mn-ea"/>
              <a:cs typeface="+mn-cs"/>
            </a:rPr>
            <a:t> Example for calculation of Actual Progress is on sheet titled Actual Progress Example.</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 The Actual Progress and Actual Cumulative Progress will automatically calculate in Rows 31 and 32</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 Enter Actual Budget expended by month.</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 All calculations within the spreadsheet must be verified by the Consultant when rows and columns are inserted/deleted from the template.</a:t>
          </a:r>
        </a:p>
        <a:p>
          <a:r>
            <a:rPr lang="en-US" sz="1100" baseline="0">
              <a:solidFill>
                <a:sysClr val="windowText" lastClr="000000"/>
              </a:solidFill>
              <a:effectLst/>
              <a:latin typeface="+mn-lt"/>
              <a:ea typeface="+mn-ea"/>
              <a:cs typeface="+mn-cs"/>
            </a:rPr>
            <a:t>  </a:t>
          </a:r>
        </a:p>
        <a:p>
          <a:br>
            <a:rPr lang="en-US" sz="1100">
              <a:solidFill>
                <a:sysClr val="windowText" lastClr="000000"/>
              </a:solidFill>
              <a:effectLst/>
              <a:latin typeface="+mn-lt"/>
              <a:ea typeface="+mn-ea"/>
              <a:cs typeface="+mn-cs"/>
            </a:rPr>
          </a:br>
          <a:br>
            <a:rPr lang="en-US" sz="1100" baseline="0">
              <a:solidFill>
                <a:sysClr val="windowText" lastClr="000000"/>
              </a:solidFill>
              <a:effectLst/>
              <a:latin typeface="+mn-lt"/>
              <a:ea typeface="+mn-ea"/>
              <a:cs typeface="+mn-cs"/>
            </a:rPr>
          </a:br>
          <a:endParaRPr lang="en-US" sz="1100">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527236</xdr:colOff>
      <xdr:row>27</xdr:row>
      <xdr:rowOff>70674</xdr:rowOff>
    </xdr:from>
    <xdr:to>
      <xdr:col>20</xdr:col>
      <xdr:colOff>101202</xdr:colOff>
      <xdr:row>37</xdr:row>
      <xdr:rowOff>109140</xdr:rowOff>
    </xdr:to>
    <xdr:sp macro="" textlink="">
      <xdr:nvSpPr>
        <xdr:cNvPr id="4" name="Rectangle 3">
          <a:extLst>
            <a:ext uri="{FF2B5EF4-FFF2-40B4-BE49-F238E27FC236}">
              <a16:creationId xmlns:a16="http://schemas.microsoft.com/office/drawing/2014/main" id="{A59775DB-2949-40F8-B30C-F7F563104970}"/>
            </a:ext>
          </a:extLst>
        </xdr:cNvPr>
        <xdr:cNvSpPr/>
      </xdr:nvSpPr>
      <xdr:spPr>
        <a:xfrm>
          <a:off x="527236" y="4436299"/>
          <a:ext cx="6985607" cy="1427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ysClr val="windowText" lastClr="000000"/>
              </a:solidFill>
              <a:effectLst/>
              <a:latin typeface="+mn-lt"/>
              <a:ea typeface="+mn-ea"/>
              <a:cs typeface="+mn-cs"/>
            </a:rPr>
            <a:t>Template</a:t>
          </a:r>
          <a:r>
            <a:rPr lang="en-US" sz="1100" baseline="0">
              <a:solidFill>
                <a:sysClr val="windowText" lastClr="000000"/>
              </a:solidFill>
              <a:effectLst/>
              <a:latin typeface="+mn-lt"/>
              <a:ea typeface="+mn-ea"/>
              <a:cs typeface="+mn-cs"/>
            </a:rPr>
            <a:t> Notes:</a:t>
          </a:r>
          <a:br>
            <a:rPr lang="en-US" sz="1100" baseline="0">
              <a:solidFill>
                <a:sysClr val="windowText" lastClr="000000"/>
              </a:solidFill>
              <a:effectLst/>
              <a:latin typeface="+mn-lt"/>
              <a:ea typeface="+mn-ea"/>
              <a:cs typeface="+mn-cs"/>
            </a:rPr>
          </a:br>
          <a:endParaRPr lang="en-US" sz="1100">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WHEN USING THIS FORM FOR QUARTERLY/ANNUAL REPORTS:</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 Enter hours by month in the "Actual" table. Example shows hours entered for 11 months.</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 Copy the formula for Actual Progress (%)</a:t>
          </a:r>
        </a:p>
        <a:p>
          <a:endParaRPr lang="en-US" sz="1100">
            <a:solidFill>
              <a:srgbClr val="0070C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A6F6A-5D19-41EB-BEE7-D4D543D756CB}">
  <dimension ref="B1:AU42"/>
  <sheetViews>
    <sheetView showGridLines="0" tabSelected="1" zoomScaleNormal="100" workbookViewId="0">
      <selection activeCell="AH3" sqref="AH3"/>
    </sheetView>
  </sheetViews>
  <sheetFormatPr defaultRowHeight="12" x14ac:dyDescent="0.2"/>
  <cols>
    <col min="1" max="1" width="1.28515625" style="2" customWidth="1"/>
    <col min="2" max="2" width="5.85546875" style="2" customWidth="1"/>
    <col min="3" max="3" width="17.140625" style="2" customWidth="1"/>
    <col min="4" max="4" width="8.140625" style="2" customWidth="1"/>
    <col min="5" max="5" width="9.140625" style="2"/>
    <col min="6" max="29" width="4.28515625" style="2" customWidth="1"/>
    <col min="30" max="30" width="4.7109375" style="2" bestFit="1" customWidth="1"/>
    <col min="31" max="31" width="4.85546875" style="2" bestFit="1" customWidth="1"/>
    <col min="32" max="39" width="13.42578125" style="2" customWidth="1"/>
    <col min="40" max="41" width="9.140625" style="2"/>
    <col min="42" max="42" width="10.28515625" style="2" bestFit="1" customWidth="1"/>
    <col min="43" max="43" width="10.7109375" style="2" bestFit="1" customWidth="1"/>
    <col min="44" max="44" width="10.28515625" style="2" bestFit="1" customWidth="1"/>
    <col min="45" max="46" width="9.140625" style="2"/>
    <col min="47" max="47" width="12.42578125" style="2" bestFit="1" customWidth="1"/>
    <col min="48" max="48" width="10.28515625" style="2" bestFit="1" customWidth="1"/>
    <col min="49" max="16384" width="9.140625" style="2"/>
  </cols>
  <sheetData>
    <row r="1" spans="2:47" ht="6.75" customHeight="1" x14ac:dyDescent="0.2"/>
    <row r="2" spans="2:47" s="7" customFormat="1" ht="11.25" x14ac:dyDescent="0.2">
      <c r="B2" s="3" t="s">
        <v>7</v>
      </c>
      <c r="C2" s="4"/>
      <c r="D2" s="5"/>
      <c r="E2" s="5"/>
      <c r="F2" s="5"/>
      <c r="G2" s="5"/>
      <c r="H2" s="5"/>
      <c r="I2" s="5"/>
      <c r="J2" s="5"/>
      <c r="K2" s="5"/>
      <c r="L2" s="5"/>
      <c r="M2" s="5"/>
      <c r="N2" s="5"/>
      <c r="O2" s="5"/>
      <c r="P2" s="5"/>
      <c r="Q2" s="5"/>
      <c r="R2" s="5"/>
      <c r="S2" s="5"/>
      <c r="T2" s="5"/>
      <c r="U2" s="5"/>
      <c r="V2" s="5"/>
      <c r="W2" s="5"/>
      <c r="X2" s="5"/>
      <c r="Y2" s="5"/>
      <c r="Z2" s="5"/>
      <c r="AA2" s="5"/>
      <c r="AB2" s="5"/>
      <c r="AC2" s="5"/>
      <c r="AD2" s="5"/>
      <c r="AE2" s="6"/>
    </row>
    <row r="3" spans="2:47" s="7" customFormat="1" ht="13.5" customHeight="1" x14ac:dyDescent="0.2">
      <c r="B3" s="8" t="s">
        <v>8</v>
      </c>
      <c r="D3" s="9"/>
      <c r="E3" s="174" t="s">
        <v>9</v>
      </c>
      <c r="F3" s="174"/>
      <c r="G3" s="175"/>
      <c r="H3" s="175"/>
      <c r="I3" s="175"/>
      <c r="J3" s="11"/>
      <c r="L3" s="174" t="s">
        <v>10</v>
      </c>
      <c r="M3" s="174"/>
      <c r="N3" s="174"/>
      <c r="O3" s="176"/>
      <c r="P3" s="176"/>
      <c r="Q3" s="176"/>
      <c r="R3" s="11"/>
      <c r="S3" s="11"/>
      <c r="T3" s="7" t="s">
        <v>11</v>
      </c>
      <c r="V3" s="5"/>
      <c r="W3" s="5"/>
      <c r="X3" s="5"/>
      <c r="Z3" s="12" t="s">
        <v>12</v>
      </c>
      <c r="AA3" s="12"/>
      <c r="AB3" s="12"/>
      <c r="AD3" s="11"/>
      <c r="AE3" s="13"/>
      <c r="AF3" s="10"/>
      <c r="AG3" s="10"/>
      <c r="AH3" s="10"/>
      <c r="AI3" s="10"/>
      <c r="AJ3" s="10"/>
      <c r="AK3" s="10"/>
      <c r="AL3" s="10"/>
      <c r="AM3" s="10"/>
    </row>
    <row r="4" spans="2:47" s="7" customFormat="1" ht="11.25" x14ac:dyDescent="0.2">
      <c r="B4" s="8" t="s">
        <v>13</v>
      </c>
      <c r="D4" s="5"/>
      <c r="E4" s="11"/>
      <c r="F4" s="11"/>
      <c r="G4" s="11"/>
      <c r="H4" s="11"/>
      <c r="I4" s="11"/>
      <c r="J4" s="11"/>
      <c r="K4" s="11"/>
      <c r="L4" s="11"/>
      <c r="M4" s="11"/>
      <c r="N4" s="11"/>
      <c r="O4" s="11"/>
      <c r="P4" s="11"/>
      <c r="Q4" s="11"/>
      <c r="R4" s="11"/>
      <c r="S4" s="11"/>
      <c r="T4" s="11"/>
      <c r="U4" s="11"/>
      <c r="V4" s="11"/>
      <c r="W4" s="11"/>
      <c r="AE4" s="14"/>
    </row>
    <row r="5" spans="2:47" s="7" customFormat="1" ht="11.25" x14ac:dyDescent="0.2">
      <c r="B5" s="8" t="s">
        <v>14</v>
      </c>
      <c r="D5" s="5"/>
      <c r="E5" s="5"/>
      <c r="F5" s="5"/>
      <c r="G5" s="5"/>
      <c r="H5" s="5"/>
      <c r="I5" s="5"/>
      <c r="J5" s="5"/>
      <c r="K5" s="5"/>
      <c r="L5" s="5"/>
      <c r="M5" s="5"/>
      <c r="N5" s="5"/>
      <c r="O5" s="5"/>
      <c r="P5" s="5"/>
      <c r="Q5" s="5"/>
      <c r="R5" s="5"/>
      <c r="S5" s="5"/>
      <c r="T5" s="5"/>
      <c r="U5" s="5"/>
      <c r="V5" s="5"/>
      <c r="W5" s="5"/>
      <c r="AE5" s="14"/>
    </row>
    <row r="6" spans="2:47" s="7" customFormat="1" ht="11.25" x14ac:dyDescent="0.2">
      <c r="B6" s="8"/>
      <c r="AE6" s="14"/>
    </row>
    <row r="7" spans="2:47" s="7" customFormat="1" ht="11.25" x14ac:dyDescent="0.2">
      <c r="B7" s="8"/>
      <c r="AE7" s="14"/>
    </row>
    <row r="8" spans="2:47" s="7" customFormat="1" ht="15" customHeight="1" x14ac:dyDescent="0.2">
      <c r="B8" s="177" t="s">
        <v>0</v>
      </c>
      <c r="C8" s="179" t="s">
        <v>15</v>
      </c>
      <c r="D8" s="177" t="s">
        <v>16</v>
      </c>
      <c r="E8" s="177" t="s">
        <v>17</v>
      </c>
      <c r="F8" s="169" t="s">
        <v>61</v>
      </c>
      <c r="G8" s="170"/>
      <c r="H8" s="170"/>
      <c r="I8" s="170"/>
      <c r="J8" s="171"/>
      <c r="K8" s="169" t="s">
        <v>62</v>
      </c>
      <c r="L8" s="170"/>
      <c r="M8" s="170"/>
      <c r="N8" s="170"/>
      <c r="O8" s="170"/>
      <c r="P8" s="170"/>
      <c r="Q8" s="170"/>
      <c r="R8" s="170"/>
      <c r="S8" s="170"/>
      <c r="T8" s="170"/>
      <c r="U8" s="170"/>
      <c r="V8" s="171"/>
      <c r="W8" s="169" t="s">
        <v>63</v>
      </c>
      <c r="X8" s="170"/>
      <c r="Y8" s="170"/>
      <c r="Z8" s="170"/>
      <c r="AA8" s="170"/>
      <c r="AB8" s="170"/>
      <c r="AC8" s="171"/>
      <c r="AD8" s="172" t="s">
        <v>18</v>
      </c>
      <c r="AE8" s="173"/>
      <c r="AF8" s="15"/>
      <c r="AG8" s="15"/>
      <c r="AH8" s="15"/>
      <c r="AI8" s="15"/>
      <c r="AJ8" s="15"/>
      <c r="AK8" s="15"/>
      <c r="AL8" s="15"/>
      <c r="AM8" s="15"/>
    </row>
    <row r="9" spans="2:47" s="7" customFormat="1" ht="44.25" x14ac:dyDescent="0.2">
      <c r="B9" s="178"/>
      <c r="C9" s="180"/>
      <c r="D9" s="178"/>
      <c r="E9" s="178"/>
      <c r="F9" s="16">
        <v>44709</v>
      </c>
      <c r="G9" s="17">
        <f t="shared" ref="G9:AC9" si="0">EDATE(F9,1)</f>
        <v>44740</v>
      </c>
      <c r="H9" s="17">
        <f t="shared" si="0"/>
        <v>44770</v>
      </c>
      <c r="I9" s="17">
        <f t="shared" si="0"/>
        <v>44801</v>
      </c>
      <c r="J9" s="17">
        <f t="shared" si="0"/>
        <v>44832</v>
      </c>
      <c r="K9" s="17">
        <f t="shared" si="0"/>
        <v>44862</v>
      </c>
      <c r="L9" s="17">
        <f t="shared" si="0"/>
        <v>44893</v>
      </c>
      <c r="M9" s="17">
        <f t="shared" si="0"/>
        <v>44923</v>
      </c>
      <c r="N9" s="17">
        <f t="shared" si="0"/>
        <v>44954</v>
      </c>
      <c r="O9" s="17">
        <f t="shared" si="0"/>
        <v>44985</v>
      </c>
      <c r="P9" s="17">
        <f t="shared" si="0"/>
        <v>45013</v>
      </c>
      <c r="Q9" s="17">
        <f t="shared" si="0"/>
        <v>45044</v>
      </c>
      <c r="R9" s="17">
        <f t="shared" si="0"/>
        <v>45074</v>
      </c>
      <c r="S9" s="17">
        <f t="shared" si="0"/>
        <v>45105</v>
      </c>
      <c r="T9" s="17">
        <f t="shared" si="0"/>
        <v>45135</v>
      </c>
      <c r="U9" s="17">
        <f t="shared" si="0"/>
        <v>45166</v>
      </c>
      <c r="V9" s="17">
        <f t="shared" si="0"/>
        <v>45197</v>
      </c>
      <c r="W9" s="17">
        <f t="shared" si="0"/>
        <v>45227</v>
      </c>
      <c r="X9" s="17">
        <f t="shared" si="0"/>
        <v>45258</v>
      </c>
      <c r="Y9" s="17">
        <f t="shared" si="0"/>
        <v>45288</v>
      </c>
      <c r="Z9" s="17">
        <f t="shared" si="0"/>
        <v>45319</v>
      </c>
      <c r="AA9" s="17">
        <f t="shared" si="0"/>
        <v>45350</v>
      </c>
      <c r="AB9" s="17">
        <f t="shared" si="0"/>
        <v>45379</v>
      </c>
      <c r="AC9" s="18">
        <f t="shared" si="0"/>
        <v>45410</v>
      </c>
      <c r="AD9" s="19" t="s">
        <v>19</v>
      </c>
      <c r="AE9" s="20" t="s">
        <v>20</v>
      </c>
      <c r="AF9" s="21"/>
      <c r="AG9" s="21"/>
      <c r="AH9" s="21"/>
      <c r="AI9" s="21"/>
      <c r="AJ9" s="21"/>
      <c r="AK9" s="21"/>
      <c r="AL9" s="21"/>
      <c r="AM9" s="21"/>
    </row>
    <row r="10" spans="2:47" s="7" customFormat="1" ht="15" customHeight="1" x14ac:dyDescent="0.2">
      <c r="B10" s="146" t="s">
        <v>1</v>
      </c>
      <c r="C10" s="146" t="s">
        <v>21</v>
      </c>
      <c r="D10" s="148">
        <f>AQ15</f>
        <v>0.25</v>
      </c>
      <c r="E10" s="22" t="s">
        <v>6</v>
      </c>
      <c r="F10" s="23">
        <v>0.05</v>
      </c>
      <c r="G10" s="24"/>
      <c r="H10" s="24">
        <v>0.15</v>
      </c>
      <c r="I10" s="24">
        <v>0.2</v>
      </c>
      <c r="J10" s="24">
        <v>0.2</v>
      </c>
      <c r="K10" s="25"/>
      <c r="L10" s="25"/>
      <c r="M10" s="25"/>
      <c r="N10" s="25"/>
      <c r="O10" s="25"/>
      <c r="P10" s="24">
        <v>0.2</v>
      </c>
      <c r="Q10" s="24"/>
      <c r="R10" s="24"/>
      <c r="S10" s="24"/>
      <c r="T10" s="24"/>
      <c r="U10" s="24">
        <v>0.2</v>
      </c>
      <c r="V10" s="25"/>
      <c r="W10" s="25"/>
      <c r="X10" s="25"/>
      <c r="Y10" s="25"/>
      <c r="Z10" s="25"/>
      <c r="AA10" s="25"/>
      <c r="AB10" s="25"/>
      <c r="AC10" s="26"/>
      <c r="AD10" s="27">
        <f>SUM(F10:AC10)</f>
        <v>1</v>
      </c>
      <c r="AE10" s="28"/>
      <c r="AF10" s="21"/>
      <c r="AG10" s="21"/>
      <c r="AH10" s="21"/>
      <c r="AI10" s="21"/>
      <c r="AJ10" s="21"/>
      <c r="AK10" s="21"/>
      <c r="AL10" s="21"/>
      <c r="AM10" s="21"/>
    </row>
    <row r="11" spans="2:47" s="7" customFormat="1" ht="11.25" x14ac:dyDescent="0.2">
      <c r="B11" s="147"/>
      <c r="C11" s="147"/>
      <c r="D11" s="149"/>
      <c r="E11" s="29" t="s">
        <v>22</v>
      </c>
      <c r="F11" s="11"/>
      <c r="G11" s="30"/>
      <c r="H11" s="31"/>
      <c r="I11" s="32">
        <v>0.2</v>
      </c>
      <c r="J11" s="32"/>
      <c r="K11" s="32"/>
      <c r="L11" s="32"/>
      <c r="M11" s="32"/>
      <c r="N11" s="33">
        <v>0.2</v>
      </c>
      <c r="O11" s="32">
        <v>0.2</v>
      </c>
      <c r="P11" s="32"/>
      <c r="Q11" s="31"/>
      <c r="R11" s="31"/>
      <c r="S11" s="31"/>
      <c r="T11" s="31"/>
      <c r="U11" s="31"/>
      <c r="V11" s="31"/>
      <c r="W11" s="31"/>
      <c r="X11" s="31"/>
      <c r="Y11" s="31"/>
      <c r="Z11" s="31"/>
      <c r="AA11" s="31"/>
      <c r="AB11" s="31"/>
      <c r="AC11" s="34"/>
      <c r="AD11" s="35"/>
      <c r="AE11" s="36">
        <f>SUM(F11:AC11)</f>
        <v>0.60000000000000009</v>
      </c>
      <c r="AF11" s="21"/>
      <c r="AG11" s="21"/>
      <c r="AH11" s="21"/>
      <c r="AI11" s="21"/>
      <c r="AJ11" s="21"/>
      <c r="AK11" s="21"/>
      <c r="AL11" s="21"/>
      <c r="AM11" s="21"/>
    </row>
    <row r="12" spans="2:47" s="7" customFormat="1" ht="11.25" customHeight="1" x14ac:dyDescent="0.2">
      <c r="B12" s="37" t="s">
        <v>23</v>
      </c>
      <c r="C12" s="37" t="s">
        <v>24</v>
      </c>
      <c r="D12" s="38"/>
      <c r="E12" s="29"/>
      <c r="G12" s="39"/>
      <c r="H12" s="40"/>
      <c r="I12" s="40"/>
      <c r="J12" s="40"/>
      <c r="K12" s="41"/>
      <c r="L12" s="41"/>
      <c r="M12" s="41"/>
      <c r="N12" s="42"/>
      <c r="O12" s="40"/>
      <c r="P12" s="40"/>
      <c r="Q12" s="40"/>
      <c r="R12" s="40"/>
      <c r="S12" s="40"/>
      <c r="T12" s="40"/>
      <c r="U12" s="40"/>
      <c r="V12" s="40"/>
      <c r="W12" s="40"/>
      <c r="X12" s="40"/>
      <c r="Y12" s="40"/>
      <c r="Z12" s="40"/>
      <c r="AA12" s="40"/>
      <c r="AB12" s="40"/>
      <c r="AC12" s="43"/>
      <c r="AD12" s="44"/>
      <c r="AE12" s="45"/>
      <c r="AF12" s="21"/>
      <c r="AG12" s="21"/>
      <c r="AH12" s="21"/>
      <c r="AI12" s="21"/>
      <c r="AJ12" s="21"/>
      <c r="AK12" s="21"/>
      <c r="AL12" s="21"/>
      <c r="AM12" s="21"/>
    </row>
    <row r="13" spans="2:47" s="7" customFormat="1" ht="15" customHeight="1" x14ac:dyDescent="0.25">
      <c r="B13" s="146" t="s">
        <v>25</v>
      </c>
      <c r="C13" s="146" t="s">
        <v>26</v>
      </c>
      <c r="D13" s="148">
        <f>AQ16</f>
        <v>0.3</v>
      </c>
      <c r="E13" s="22" t="s">
        <v>6</v>
      </c>
      <c r="F13" s="23">
        <v>0.1</v>
      </c>
      <c r="G13" s="24">
        <v>0.1</v>
      </c>
      <c r="H13" s="24">
        <v>0.1</v>
      </c>
      <c r="I13" s="24">
        <v>0.1</v>
      </c>
      <c r="J13" s="24">
        <v>0.1</v>
      </c>
      <c r="K13" s="24">
        <v>0.1</v>
      </c>
      <c r="L13" s="24">
        <v>0.1</v>
      </c>
      <c r="M13" s="25"/>
      <c r="N13" s="25"/>
      <c r="O13" s="25"/>
      <c r="P13" s="25"/>
      <c r="Q13" s="24">
        <v>0.1</v>
      </c>
      <c r="R13" s="24"/>
      <c r="S13" s="24"/>
      <c r="T13" s="24"/>
      <c r="U13" s="24">
        <v>0.1</v>
      </c>
      <c r="V13" s="24">
        <v>0.1</v>
      </c>
      <c r="W13" s="25"/>
      <c r="X13" s="25"/>
      <c r="Y13" s="25"/>
      <c r="Z13" s="25"/>
      <c r="AA13" s="25"/>
      <c r="AB13" s="25"/>
      <c r="AC13" s="26"/>
      <c r="AD13" s="27">
        <f>SUM(F13:AC13)</f>
        <v>0.99999999999999989</v>
      </c>
      <c r="AE13" s="28"/>
      <c r="AF13" s="21"/>
      <c r="AG13" s="21"/>
      <c r="AH13" s="21"/>
      <c r="AI13" s="21"/>
      <c r="AJ13" s="21"/>
      <c r="AK13" s="21"/>
      <c r="AL13" s="21"/>
      <c r="AM13" s="21"/>
      <c r="AO13" s="46" t="s">
        <v>27</v>
      </c>
      <c r="AR13" s="47"/>
      <c r="AS13" s="46" t="s">
        <v>28</v>
      </c>
      <c r="AT13" s="47"/>
      <c r="AU13" s="47"/>
    </row>
    <row r="14" spans="2:47" s="7" customFormat="1" ht="11.25" x14ac:dyDescent="0.2">
      <c r="B14" s="147"/>
      <c r="C14" s="147"/>
      <c r="D14" s="149"/>
      <c r="E14" s="29" t="s">
        <v>22</v>
      </c>
      <c r="F14" s="48"/>
      <c r="G14" s="31"/>
      <c r="H14" s="31"/>
      <c r="I14" s="32">
        <v>0.2</v>
      </c>
      <c r="J14" s="32">
        <v>0.2</v>
      </c>
      <c r="K14" s="49"/>
      <c r="L14" s="49"/>
      <c r="M14" s="49"/>
      <c r="N14" s="32">
        <v>0.2</v>
      </c>
      <c r="O14" s="32">
        <v>0.2</v>
      </c>
      <c r="P14" s="31"/>
      <c r="Q14" s="31"/>
      <c r="R14" s="31"/>
      <c r="S14" s="31"/>
      <c r="T14" s="31"/>
      <c r="U14" s="31"/>
      <c r="V14" s="31"/>
      <c r="W14" s="31"/>
      <c r="X14" s="31"/>
      <c r="Y14" s="31"/>
      <c r="Z14" s="31"/>
      <c r="AA14" s="31"/>
      <c r="AB14" s="31"/>
      <c r="AC14" s="34"/>
      <c r="AD14" s="35"/>
      <c r="AE14" s="36">
        <f>SUM(F14:AC14)</f>
        <v>0.8</v>
      </c>
      <c r="AF14" s="21"/>
      <c r="AG14" s="21"/>
      <c r="AH14" s="21"/>
      <c r="AI14" s="21"/>
      <c r="AJ14" s="21"/>
      <c r="AK14" s="21"/>
      <c r="AL14" s="21"/>
      <c r="AM14" s="21"/>
      <c r="AO14" s="50" t="s">
        <v>0</v>
      </c>
      <c r="AP14" s="51" t="s">
        <v>29</v>
      </c>
      <c r="AQ14" s="51" t="s">
        <v>30</v>
      </c>
      <c r="AS14" s="51" t="s">
        <v>0</v>
      </c>
      <c r="AT14" s="51" t="s">
        <v>31</v>
      </c>
      <c r="AU14" s="51" t="s">
        <v>32</v>
      </c>
    </row>
    <row r="15" spans="2:47" s="7" customFormat="1" ht="15" customHeight="1" x14ac:dyDescent="0.25">
      <c r="B15" s="167" t="s">
        <v>33</v>
      </c>
      <c r="C15" s="167" t="s">
        <v>34</v>
      </c>
      <c r="D15" s="168">
        <f>AQ17</f>
        <v>7.4999999999999997E-2</v>
      </c>
      <c r="E15" s="22" t="s">
        <v>6</v>
      </c>
      <c r="F15" s="52"/>
      <c r="G15" s="53"/>
      <c r="H15" s="54">
        <v>0.5</v>
      </c>
      <c r="I15" s="54">
        <v>0.5</v>
      </c>
      <c r="J15" s="53"/>
      <c r="K15" s="53"/>
      <c r="L15" s="53"/>
      <c r="M15" s="53"/>
      <c r="N15" s="53"/>
      <c r="O15" s="53"/>
      <c r="P15" s="53"/>
      <c r="Q15" s="53"/>
      <c r="R15" s="53"/>
      <c r="S15" s="53"/>
      <c r="T15" s="53"/>
      <c r="U15" s="53"/>
      <c r="V15" s="53"/>
      <c r="W15" s="53"/>
      <c r="X15" s="53"/>
      <c r="Y15" s="53"/>
      <c r="Z15" s="53"/>
      <c r="AA15" s="53"/>
      <c r="AB15" s="53"/>
      <c r="AC15" s="55"/>
      <c r="AD15" s="27">
        <f>SUM(F15:AC15)</f>
        <v>1</v>
      </c>
      <c r="AE15" s="28"/>
      <c r="AF15" s="21"/>
      <c r="AG15" s="21"/>
      <c r="AH15" s="21"/>
      <c r="AI15" s="21"/>
      <c r="AJ15" s="21"/>
      <c r="AK15" s="21"/>
      <c r="AL15" s="21"/>
      <c r="AM15" s="21"/>
      <c r="AO15" s="51" t="s">
        <v>35</v>
      </c>
      <c r="AP15" s="56">
        <v>500</v>
      </c>
      <c r="AQ15" s="57">
        <v>0.25</v>
      </c>
      <c r="AS15" s="51" t="s">
        <v>35</v>
      </c>
      <c r="AT15" s="58">
        <v>60480</v>
      </c>
      <c r="AU15" s="59">
        <f t="shared" ref="AU15:AU22" si="1">AT15/$AT$23</f>
        <v>0.28925619834710742</v>
      </c>
    </row>
    <row r="16" spans="2:47" s="7" customFormat="1" ht="15" x14ac:dyDescent="0.25">
      <c r="B16" s="167"/>
      <c r="C16" s="167"/>
      <c r="D16" s="168"/>
      <c r="E16" s="29" t="s">
        <v>22</v>
      </c>
      <c r="F16" s="60"/>
      <c r="G16" s="61"/>
      <c r="H16" s="62">
        <v>0.5</v>
      </c>
      <c r="I16" s="62">
        <v>0.5</v>
      </c>
      <c r="J16" s="63"/>
      <c r="K16" s="63"/>
      <c r="L16" s="63"/>
      <c r="M16" s="63"/>
      <c r="N16" s="64"/>
      <c r="O16" s="64"/>
      <c r="P16" s="64"/>
      <c r="Q16" s="64"/>
      <c r="R16" s="63"/>
      <c r="S16" s="63"/>
      <c r="T16" s="63"/>
      <c r="U16" s="63"/>
      <c r="V16" s="63"/>
      <c r="W16" s="63"/>
      <c r="X16" s="63"/>
      <c r="Y16" s="63"/>
      <c r="Z16" s="63"/>
      <c r="AA16" s="63"/>
      <c r="AB16" s="63"/>
      <c r="AC16" s="65"/>
      <c r="AD16" s="35"/>
      <c r="AE16" s="36">
        <f>SUM(F16:AC16)</f>
        <v>1</v>
      </c>
      <c r="AF16" s="21"/>
      <c r="AG16" s="21"/>
      <c r="AH16" s="21"/>
      <c r="AI16" s="21"/>
      <c r="AJ16" s="21"/>
      <c r="AK16" s="21"/>
      <c r="AL16" s="21"/>
      <c r="AM16" s="21"/>
      <c r="AO16" s="51" t="s">
        <v>36</v>
      </c>
      <c r="AP16" s="56">
        <v>600</v>
      </c>
      <c r="AQ16" s="57">
        <v>0.3</v>
      </c>
      <c r="AS16" s="51" t="s">
        <v>36</v>
      </c>
      <c r="AT16" s="58">
        <v>62208</v>
      </c>
      <c r="AU16" s="59">
        <f t="shared" si="1"/>
        <v>0.2975206611570248</v>
      </c>
    </row>
    <row r="17" spans="2:47" s="7" customFormat="1" ht="15" customHeight="1" x14ac:dyDescent="0.25">
      <c r="B17" s="146" t="s">
        <v>37</v>
      </c>
      <c r="C17" s="146" t="s">
        <v>34</v>
      </c>
      <c r="D17" s="148">
        <f>AQ18</f>
        <v>0.125</v>
      </c>
      <c r="E17" s="22" t="s">
        <v>6</v>
      </c>
      <c r="F17" s="66"/>
      <c r="G17" s="25"/>
      <c r="H17" s="25"/>
      <c r="I17" s="25"/>
      <c r="J17" s="24">
        <v>0.1</v>
      </c>
      <c r="K17" s="24">
        <v>0.1</v>
      </c>
      <c r="L17" s="24">
        <v>0.1</v>
      </c>
      <c r="M17" s="24">
        <v>0.1</v>
      </c>
      <c r="N17" s="24">
        <v>0.1</v>
      </c>
      <c r="O17" s="24">
        <v>0.1</v>
      </c>
      <c r="P17" s="24">
        <v>0.1</v>
      </c>
      <c r="Q17" s="24">
        <v>0.1</v>
      </c>
      <c r="R17" s="24">
        <v>0.1</v>
      </c>
      <c r="S17" s="24">
        <v>0.1</v>
      </c>
      <c r="T17" s="25"/>
      <c r="U17" s="25"/>
      <c r="V17" s="25"/>
      <c r="W17" s="25"/>
      <c r="X17" s="25"/>
      <c r="Y17" s="25"/>
      <c r="Z17" s="25"/>
      <c r="AA17" s="25"/>
      <c r="AB17" s="25"/>
      <c r="AC17" s="26"/>
      <c r="AD17" s="27">
        <f>SUM(F17:AC17)</f>
        <v>0.99999999999999989</v>
      </c>
      <c r="AE17" s="28"/>
      <c r="AF17" s="21"/>
      <c r="AG17" s="21"/>
      <c r="AH17" s="21"/>
      <c r="AI17" s="21"/>
      <c r="AJ17" s="21"/>
      <c r="AK17" s="21"/>
      <c r="AL17" s="21"/>
      <c r="AM17" s="21"/>
      <c r="AO17" s="51" t="s">
        <v>38</v>
      </c>
      <c r="AP17" s="56">
        <v>150</v>
      </c>
      <c r="AQ17" s="57">
        <v>7.4999999999999997E-2</v>
      </c>
      <c r="AS17" s="51" t="s">
        <v>38</v>
      </c>
      <c r="AT17" s="58">
        <v>12960</v>
      </c>
      <c r="AU17" s="59">
        <f t="shared" si="1"/>
        <v>6.1983471074380167E-2</v>
      </c>
    </row>
    <row r="18" spans="2:47" s="7" customFormat="1" ht="15" customHeight="1" x14ac:dyDescent="0.25">
      <c r="B18" s="147"/>
      <c r="C18" s="147"/>
      <c r="D18" s="149"/>
      <c r="E18" s="29" t="s">
        <v>22</v>
      </c>
      <c r="F18" s="67"/>
      <c r="G18" s="49"/>
      <c r="H18" s="49"/>
      <c r="I18" s="49"/>
      <c r="J18" s="32"/>
      <c r="K18" s="32"/>
      <c r="L18" s="32"/>
      <c r="M18" s="32">
        <v>0.1</v>
      </c>
      <c r="N18" s="32">
        <v>0.1</v>
      </c>
      <c r="O18" s="32">
        <v>0.1</v>
      </c>
      <c r="P18" s="32"/>
      <c r="Q18" s="31"/>
      <c r="R18" s="31"/>
      <c r="S18" s="31"/>
      <c r="T18" s="31"/>
      <c r="U18" s="31"/>
      <c r="V18" s="31"/>
      <c r="W18" s="31"/>
      <c r="X18" s="31"/>
      <c r="Y18" s="31"/>
      <c r="Z18" s="31"/>
      <c r="AA18" s="31"/>
      <c r="AB18" s="31"/>
      <c r="AC18" s="34"/>
      <c r="AD18" s="35"/>
      <c r="AE18" s="36">
        <f>SUM(F18:AC18)</f>
        <v>0.30000000000000004</v>
      </c>
      <c r="AF18" s="21"/>
      <c r="AG18" s="21"/>
      <c r="AH18" s="21"/>
      <c r="AI18" s="21"/>
      <c r="AJ18" s="21"/>
      <c r="AK18" s="21"/>
      <c r="AL18" s="21"/>
      <c r="AM18" s="21"/>
      <c r="AO18" s="51" t="s">
        <v>39</v>
      </c>
      <c r="AP18" s="56">
        <v>250</v>
      </c>
      <c r="AQ18" s="57">
        <v>0.125</v>
      </c>
      <c r="AS18" s="51" t="s">
        <v>39</v>
      </c>
      <c r="AT18" s="58">
        <v>21600</v>
      </c>
      <c r="AU18" s="59">
        <f t="shared" si="1"/>
        <v>0.10330578512396695</v>
      </c>
    </row>
    <row r="19" spans="2:47" s="7" customFormat="1" ht="15" customHeight="1" x14ac:dyDescent="0.25">
      <c r="B19" s="167" t="s">
        <v>2</v>
      </c>
      <c r="C19" s="167" t="s">
        <v>40</v>
      </c>
      <c r="D19" s="168">
        <f>AQ19</f>
        <v>0.1</v>
      </c>
      <c r="E19" s="22" t="s">
        <v>6</v>
      </c>
      <c r="F19" s="52"/>
      <c r="G19" s="53"/>
      <c r="H19" s="53"/>
      <c r="I19" s="53"/>
      <c r="J19" s="54">
        <v>0.25</v>
      </c>
      <c r="K19" s="54">
        <v>0.25</v>
      </c>
      <c r="L19" s="54">
        <v>0.25</v>
      </c>
      <c r="M19" s="54">
        <v>0.25</v>
      </c>
      <c r="N19" s="53"/>
      <c r="O19" s="53"/>
      <c r="P19" s="53"/>
      <c r="Q19" s="53"/>
      <c r="R19" s="53"/>
      <c r="S19" s="53"/>
      <c r="T19" s="53"/>
      <c r="U19" s="53"/>
      <c r="V19" s="53"/>
      <c r="W19" s="53"/>
      <c r="X19" s="53"/>
      <c r="Y19" s="53"/>
      <c r="Z19" s="53"/>
      <c r="AA19" s="53"/>
      <c r="AB19" s="53"/>
      <c r="AC19" s="55"/>
      <c r="AD19" s="27">
        <f>SUM(F19:AC19)</f>
        <v>1</v>
      </c>
      <c r="AE19" s="28"/>
      <c r="AF19" s="21"/>
      <c r="AG19" s="21"/>
      <c r="AH19" s="21"/>
      <c r="AI19" s="21"/>
      <c r="AJ19" s="21"/>
      <c r="AK19" s="21"/>
      <c r="AL19" s="21"/>
      <c r="AM19" s="21"/>
      <c r="AO19" s="51" t="s">
        <v>41</v>
      </c>
      <c r="AP19" s="56">
        <v>200</v>
      </c>
      <c r="AQ19" s="57">
        <v>0.1</v>
      </c>
      <c r="AS19" s="51" t="s">
        <v>41</v>
      </c>
      <c r="AT19" s="58">
        <v>20736</v>
      </c>
      <c r="AU19" s="59">
        <f t="shared" si="1"/>
        <v>9.9173553719008267E-2</v>
      </c>
    </row>
    <row r="20" spans="2:47" s="7" customFormat="1" ht="15" customHeight="1" x14ac:dyDescent="0.25">
      <c r="B20" s="167"/>
      <c r="C20" s="167"/>
      <c r="D20" s="168"/>
      <c r="E20" s="29" t="s">
        <v>22</v>
      </c>
      <c r="F20" s="68"/>
      <c r="G20" s="63"/>
      <c r="H20" s="63"/>
      <c r="I20" s="63"/>
      <c r="J20" s="62">
        <v>0.25</v>
      </c>
      <c r="K20" s="62">
        <v>0.5</v>
      </c>
      <c r="L20" s="62">
        <v>0.25</v>
      </c>
      <c r="M20" s="69"/>
      <c r="N20" s="69"/>
      <c r="O20" s="69"/>
      <c r="P20" s="69"/>
      <c r="Q20" s="69"/>
      <c r="R20" s="69"/>
      <c r="S20" s="69"/>
      <c r="T20" s="69"/>
      <c r="U20" s="69"/>
      <c r="V20" s="69"/>
      <c r="W20" s="69"/>
      <c r="X20" s="69"/>
      <c r="Y20" s="69"/>
      <c r="Z20" s="69"/>
      <c r="AA20" s="69"/>
      <c r="AB20" s="69"/>
      <c r="AC20" s="70"/>
      <c r="AD20" s="35"/>
      <c r="AE20" s="36">
        <f>SUM(F20:AC20)</f>
        <v>1</v>
      </c>
      <c r="AF20" s="21"/>
      <c r="AG20" s="21"/>
      <c r="AH20" s="21"/>
      <c r="AI20" s="21"/>
      <c r="AJ20" s="21"/>
      <c r="AK20" s="21"/>
      <c r="AL20" s="21"/>
      <c r="AM20" s="21"/>
      <c r="AO20" s="51" t="s">
        <v>42</v>
      </c>
      <c r="AP20" s="56">
        <v>200</v>
      </c>
      <c r="AQ20" s="57">
        <v>0.1</v>
      </c>
      <c r="AS20" s="51" t="s">
        <v>42</v>
      </c>
      <c r="AT20" s="58">
        <v>20736</v>
      </c>
      <c r="AU20" s="59">
        <f t="shared" si="1"/>
        <v>9.9173553719008267E-2</v>
      </c>
    </row>
    <row r="21" spans="2:47" s="7" customFormat="1" ht="15" customHeight="1" x14ac:dyDescent="0.25">
      <c r="B21" s="146" t="s">
        <v>3</v>
      </c>
      <c r="C21" s="146" t="s">
        <v>43</v>
      </c>
      <c r="D21" s="148">
        <f>AQ20</f>
        <v>0.1</v>
      </c>
      <c r="E21" s="22" t="s">
        <v>6</v>
      </c>
      <c r="F21" s="66"/>
      <c r="G21" s="25"/>
      <c r="H21" s="25"/>
      <c r="I21" s="25"/>
      <c r="J21" s="71"/>
      <c r="K21" s="71"/>
      <c r="L21" s="71"/>
      <c r="M21" s="71"/>
      <c r="N21" s="71"/>
      <c r="O21" s="71"/>
      <c r="P21" s="24">
        <v>0.25</v>
      </c>
      <c r="Q21" s="24">
        <v>0.25</v>
      </c>
      <c r="R21" s="24">
        <v>0.25</v>
      </c>
      <c r="S21" s="24">
        <v>0.25</v>
      </c>
      <c r="T21" s="25"/>
      <c r="U21" s="25"/>
      <c r="V21" s="25"/>
      <c r="W21" s="25"/>
      <c r="X21" s="25"/>
      <c r="Y21" s="25"/>
      <c r="Z21" s="25"/>
      <c r="AA21" s="25"/>
      <c r="AB21" s="25"/>
      <c r="AC21" s="26"/>
      <c r="AD21" s="27">
        <f>SUM(F21:AC21)</f>
        <v>1</v>
      </c>
      <c r="AE21" s="28"/>
      <c r="AF21" s="21"/>
      <c r="AG21" s="21"/>
      <c r="AH21" s="21"/>
      <c r="AI21" s="21"/>
      <c r="AJ21" s="21"/>
      <c r="AK21" s="21"/>
      <c r="AL21" s="21"/>
      <c r="AM21" s="21"/>
      <c r="AO21" s="51" t="s">
        <v>44</v>
      </c>
      <c r="AP21" s="72">
        <v>50</v>
      </c>
      <c r="AQ21" s="73">
        <v>2.5000000000000001E-2</v>
      </c>
      <c r="AS21" s="51" t="s">
        <v>44</v>
      </c>
      <c r="AT21" s="58">
        <v>5184</v>
      </c>
      <c r="AU21" s="59">
        <f t="shared" si="1"/>
        <v>2.4793388429752067E-2</v>
      </c>
    </row>
    <row r="22" spans="2:47" s="7" customFormat="1" ht="15" customHeight="1" x14ac:dyDescent="0.25">
      <c r="B22" s="147"/>
      <c r="C22" s="147"/>
      <c r="D22" s="149"/>
      <c r="E22" s="29" t="s">
        <v>22</v>
      </c>
      <c r="F22" s="48"/>
      <c r="G22" s="31"/>
      <c r="H22" s="31"/>
      <c r="I22" s="74">
        <v>0.1</v>
      </c>
      <c r="J22" s="74">
        <v>0.1</v>
      </c>
      <c r="K22" s="74"/>
      <c r="L22" s="74"/>
      <c r="M22" s="74"/>
      <c r="N22" s="74"/>
      <c r="O22" s="74">
        <v>0.25</v>
      </c>
      <c r="P22" s="74"/>
      <c r="Q22" s="75"/>
      <c r="R22" s="75"/>
      <c r="S22" s="75"/>
      <c r="T22" s="75"/>
      <c r="U22" s="75"/>
      <c r="V22" s="75"/>
      <c r="W22" s="75"/>
      <c r="X22" s="75"/>
      <c r="Y22" s="75"/>
      <c r="Z22" s="75"/>
      <c r="AA22" s="75"/>
      <c r="AB22" s="75"/>
      <c r="AC22" s="76"/>
      <c r="AD22" s="35"/>
      <c r="AE22" s="36">
        <f>SUM(F22:AC22)</f>
        <v>0.45</v>
      </c>
      <c r="AF22" s="21"/>
      <c r="AG22" s="21"/>
      <c r="AH22" s="21"/>
      <c r="AI22" s="21"/>
      <c r="AJ22" s="21"/>
      <c r="AK22" s="21"/>
      <c r="AL22" s="21"/>
      <c r="AM22" s="21"/>
      <c r="AO22" s="51" t="s">
        <v>45</v>
      </c>
      <c r="AP22" s="72">
        <v>50</v>
      </c>
      <c r="AQ22" s="73">
        <v>2.5000000000000001E-2</v>
      </c>
      <c r="AS22" s="51" t="s">
        <v>45</v>
      </c>
      <c r="AT22" s="58">
        <v>5184</v>
      </c>
      <c r="AU22" s="59">
        <f t="shared" si="1"/>
        <v>2.4793388429752067E-2</v>
      </c>
    </row>
    <row r="23" spans="2:47" s="7" customFormat="1" ht="11.25" customHeight="1" x14ac:dyDescent="0.2">
      <c r="B23" s="167" t="s">
        <v>46</v>
      </c>
      <c r="C23" s="167" t="s">
        <v>47</v>
      </c>
      <c r="D23" s="168">
        <f>AQ21</f>
        <v>2.5000000000000001E-2</v>
      </c>
      <c r="E23" s="22" t="s">
        <v>6</v>
      </c>
      <c r="F23" s="23">
        <v>0.15</v>
      </c>
      <c r="G23" s="24">
        <v>0.1</v>
      </c>
      <c r="H23" s="24">
        <v>0.1</v>
      </c>
      <c r="I23" s="77"/>
      <c r="J23" s="77"/>
      <c r="K23" s="24">
        <v>0.05</v>
      </c>
      <c r="L23" s="77"/>
      <c r="M23" s="77"/>
      <c r="N23" s="24">
        <v>0.05</v>
      </c>
      <c r="O23" s="24">
        <v>0.1</v>
      </c>
      <c r="P23" s="77"/>
      <c r="Q23" s="24">
        <v>0.05</v>
      </c>
      <c r="R23" s="77"/>
      <c r="S23" s="77"/>
      <c r="T23" s="24">
        <v>0.1</v>
      </c>
      <c r="U23" s="77"/>
      <c r="V23" s="77"/>
      <c r="W23" s="24">
        <v>0.1</v>
      </c>
      <c r="X23" s="77"/>
      <c r="Y23" s="77"/>
      <c r="Z23" s="24">
        <v>0.1</v>
      </c>
      <c r="AA23" s="77"/>
      <c r="AB23" s="77"/>
      <c r="AC23" s="78">
        <v>0.1</v>
      </c>
      <c r="AD23" s="27">
        <f>SUM(F23:AC23)</f>
        <v>0.99999999999999989</v>
      </c>
      <c r="AE23" s="28"/>
      <c r="AF23" s="21"/>
      <c r="AG23" s="21"/>
      <c r="AH23" s="21"/>
      <c r="AI23" s="21"/>
      <c r="AJ23" s="21"/>
      <c r="AK23" s="21"/>
      <c r="AL23" s="21"/>
      <c r="AM23" s="21"/>
      <c r="AO23" s="79" t="s">
        <v>4</v>
      </c>
      <c r="AP23" s="80">
        <f>SUM(AP15:AP22)</f>
        <v>2000</v>
      </c>
      <c r="AQ23" s="81">
        <f>SUM(AQ15:AQ22)</f>
        <v>1</v>
      </c>
      <c r="AS23" s="79" t="s">
        <v>4</v>
      </c>
      <c r="AT23" s="82">
        <f>SUM(AT15:AT22)</f>
        <v>209088</v>
      </c>
      <c r="AU23" s="81">
        <f>SUM(AU15:AU22)</f>
        <v>1</v>
      </c>
    </row>
    <row r="24" spans="2:47" s="7" customFormat="1" ht="11.25" x14ac:dyDescent="0.2">
      <c r="B24" s="167"/>
      <c r="C24" s="167"/>
      <c r="D24" s="168"/>
      <c r="E24" s="29" t="s">
        <v>22</v>
      </c>
      <c r="F24" s="83">
        <v>0.1</v>
      </c>
      <c r="G24" s="32">
        <v>0.05</v>
      </c>
      <c r="H24" s="32">
        <v>0.05</v>
      </c>
      <c r="I24" s="32"/>
      <c r="J24" s="32"/>
      <c r="K24" s="32">
        <v>0.05</v>
      </c>
      <c r="L24" s="32"/>
      <c r="M24" s="32"/>
      <c r="N24" s="32">
        <v>0.05</v>
      </c>
      <c r="O24" s="32"/>
      <c r="P24" s="32">
        <v>0.05</v>
      </c>
      <c r="Q24" s="31"/>
      <c r="R24" s="31"/>
      <c r="S24" s="31"/>
      <c r="T24" s="31"/>
      <c r="U24" s="31"/>
      <c r="V24" s="31"/>
      <c r="W24" s="31"/>
      <c r="X24" s="31"/>
      <c r="Y24" s="31"/>
      <c r="Z24" s="31"/>
      <c r="AA24" s="31"/>
      <c r="AB24" s="31"/>
      <c r="AC24" s="34"/>
      <c r="AD24" s="35"/>
      <c r="AE24" s="36">
        <f>SUM(F24:AC24)</f>
        <v>0.35</v>
      </c>
      <c r="AF24" s="21"/>
      <c r="AG24" s="21"/>
      <c r="AH24" s="21"/>
      <c r="AI24" s="21"/>
      <c r="AJ24" s="21"/>
      <c r="AK24" s="21"/>
      <c r="AL24" s="21"/>
      <c r="AM24" s="21"/>
    </row>
    <row r="25" spans="2:47" s="7" customFormat="1" ht="11.25" customHeight="1" x14ac:dyDescent="0.2">
      <c r="B25" s="146" t="s">
        <v>48</v>
      </c>
      <c r="C25" s="146" t="s">
        <v>49</v>
      </c>
      <c r="D25" s="148">
        <f>AQ22</f>
        <v>2.5000000000000001E-2</v>
      </c>
      <c r="E25" s="22" t="s">
        <v>6</v>
      </c>
      <c r="F25" s="66"/>
      <c r="G25" s="25"/>
      <c r="H25" s="25"/>
      <c r="I25" s="25"/>
      <c r="J25" s="25"/>
      <c r="K25" s="25"/>
      <c r="L25" s="25"/>
      <c r="M25" s="25"/>
      <c r="N25" s="25"/>
      <c r="O25" s="25"/>
      <c r="P25" s="24">
        <v>0.25</v>
      </c>
      <c r="Q25" s="24"/>
      <c r="R25" s="24"/>
      <c r="S25" s="24"/>
      <c r="T25" s="24"/>
      <c r="U25" s="24"/>
      <c r="V25" s="24"/>
      <c r="W25" s="24"/>
      <c r="X25" s="24">
        <v>0.25</v>
      </c>
      <c r="Y25" s="84">
        <v>0.15</v>
      </c>
      <c r="Z25" s="84"/>
      <c r="AA25" s="84"/>
      <c r="AB25" s="84">
        <v>0.15</v>
      </c>
      <c r="AC25" s="78">
        <v>0.2</v>
      </c>
      <c r="AD25" s="27">
        <f>SUM(F25:AC25)</f>
        <v>1</v>
      </c>
      <c r="AE25" s="28"/>
      <c r="AF25" s="21"/>
      <c r="AG25" s="21"/>
      <c r="AH25" s="21"/>
      <c r="AI25" s="21"/>
      <c r="AJ25" s="21"/>
      <c r="AK25" s="21"/>
      <c r="AL25" s="21"/>
      <c r="AM25" s="21"/>
    </row>
    <row r="26" spans="2:47" s="7" customFormat="1" ht="11.25" customHeight="1" x14ac:dyDescent="0.2">
      <c r="B26" s="147"/>
      <c r="C26" s="147"/>
      <c r="D26" s="149"/>
      <c r="E26" s="85" t="s">
        <v>22</v>
      </c>
      <c r="F26" s="86"/>
      <c r="G26" s="87"/>
      <c r="H26" s="87"/>
      <c r="I26" s="87"/>
      <c r="J26" s="32">
        <v>0.05</v>
      </c>
      <c r="K26" s="32"/>
      <c r="L26" s="32"/>
      <c r="M26" s="32"/>
      <c r="N26" s="32"/>
      <c r="O26" s="32">
        <v>0.15</v>
      </c>
      <c r="P26" s="88"/>
      <c r="Q26" s="89"/>
      <c r="R26" s="89"/>
      <c r="S26" s="89"/>
      <c r="T26" s="89"/>
      <c r="U26" s="89"/>
      <c r="V26" s="89"/>
      <c r="W26" s="89"/>
      <c r="X26" s="89"/>
      <c r="Y26" s="89"/>
      <c r="Z26" s="89"/>
      <c r="AA26" s="89"/>
      <c r="AB26" s="89"/>
      <c r="AC26" s="90"/>
      <c r="AD26" s="91"/>
      <c r="AE26" s="92"/>
      <c r="AF26" s="21"/>
      <c r="AG26" s="21"/>
      <c r="AH26" s="21"/>
      <c r="AI26" s="21"/>
      <c r="AJ26" s="21"/>
      <c r="AK26" s="21"/>
      <c r="AL26" s="21"/>
      <c r="AM26" s="21"/>
    </row>
    <row r="27" spans="2:47" s="7" customFormat="1" ht="11.25" customHeight="1" x14ac:dyDescent="0.2">
      <c r="B27" s="93" t="s">
        <v>50</v>
      </c>
      <c r="C27" s="94" t="s">
        <v>51</v>
      </c>
      <c r="D27" s="85"/>
      <c r="E27" s="95"/>
      <c r="F27" s="96"/>
      <c r="G27" s="97"/>
      <c r="H27" s="97"/>
      <c r="I27" s="97"/>
      <c r="J27" s="97"/>
      <c r="K27" s="97"/>
      <c r="L27" s="97"/>
      <c r="M27" s="97"/>
      <c r="N27" s="97"/>
      <c r="O27" s="97"/>
      <c r="P27" s="97"/>
      <c r="Q27" s="97"/>
      <c r="R27" s="97"/>
      <c r="S27" s="97"/>
      <c r="T27" s="97"/>
      <c r="U27" s="97"/>
      <c r="V27" s="97"/>
      <c r="W27" s="97"/>
      <c r="X27" s="97"/>
      <c r="Y27" s="97"/>
      <c r="Z27" s="98"/>
      <c r="AA27" s="98"/>
      <c r="AB27" s="97"/>
      <c r="AC27" s="99"/>
      <c r="AD27" s="100"/>
      <c r="AE27" s="92"/>
      <c r="AF27" s="21"/>
      <c r="AG27" s="21"/>
      <c r="AH27" s="21"/>
      <c r="AI27" s="21"/>
      <c r="AJ27" s="21"/>
      <c r="AK27" s="21"/>
      <c r="AL27" s="21"/>
      <c r="AM27" s="21"/>
    </row>
    <row r="28" spans="2:47" s="105" customFormat="1" ht="11.25" customHeight="1" x14ac:dyDescent="0.2">
      <c r="B28" s="153" t="s">
        <v>52</v>
      </c>
      <c r="C28" s="154"/>
      <c r="D28" s="101">
        <f>SUM(D10:D27)</f>
        <v>1</v>
      </c>
      <c r="E28" s="101"/>
      <c r="F28" s="102"/>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c r="AM28" s="21"/>
    </row>
    <row r="29" spans="2:47" s="105" customFormat="1" ht="11.25" customHeight="1" x14ac:dyDescent="0.2">
      <c r="B29" s="155" t="s">
        <v>53</v>
      </c>
      <c r="C29" s="156"/>
      <c r="D29" s="157"/>
      <c r="E29" s="106"/>
      <c r="F29" s="107">
        <f t="shared" ref="F29:AC29" si="2">(F10*$D$10 + F13*$D$13 + F15*$D$15  + F17*$D$17  + F19*$D$19 + F21*$D$21 + F23*$D$23 + F25*$D$25)</f>
        <v>4.6249999999999999E-2</v>
      </c>
      <c r="G29" s="107">
        <f t="shared" si="2"/>
        <v>3.2500000000000001E-2</v>
      </c>
      <c r="H29" s="107">
        <f t="shared" si="2"/>
        <v>0.10750000000000001</v>
      </c>
      <c r="I29" s="107">
        <f t="shared" si="2"/>
        <v>0.11749999999999999</v>
      </c>
      <c r="J29" s="107">
        <f t="shared" si="2"/>
        <v>0.11749999999999999</v>
      </c>
      <c r="K29" s="107">
        <f t="shared" si="2"/>
        <v>6.8750000000000006E-2</v>
      </c>
      <c r="L29" s="107">
        <f t="shared" si="2"/>
        <v>6.7500000000000004E-2</v>
      </c>
      <c r="M29" s="107">
        <f t="shared" si="2"/>
        <v>3.7500000000000006E-2</v>
      </c>
      <c r="N29" s="107">
        <f t="shared" si="2"/>
        <v>1.3750000000000002E-2</v>
      </c>
      <c r="O29" s="107">
        <f t="shared" si="2"/>
        <v>1.5000000000000001E-2</v>
      </c>
      <c r="P29" s="107">
        <f t="shared" si="2"/>
        <v>9.375E-2</v>
      </c>
      <c r="Q29" s="107">
        <f t="shared" si="2"/>
        <v>6.8750000000000006E-2</v>
      </c>
      <c r="R29" s="107">
        <f t="shared" si="2"/>
        <v>3.7500000000000006E-2</v>
      </c>
      <c r="S29" s="107">
        <f t="shared" si="2"/>
        <v>3.7500000000000006E-2</v>
      </c>
      <c r="T29" s="107">
        <f t="shared" si="2"/>
        <v>2.5000000000000005E-3</v>
      </c>
      <c r="U29" s="107">
        <f t="shared" si="2"/>
        <v>0.08</v>
      </c>
      <c r="V29" s="107">
        <f t="shared" si="2"/>
        <v>0.03</v>
      </c>
      <c r="W29" s="107">
        <f t="shared" si="2"/>
        <v>2.5000000000000005E-3</v>
      </c>
      <c r="X29" s="107">
        <f t="shared" si="2"/>
        <v>6.2500000000000003E-3</v>
      </c>
      <c r="Y29" s="107">
        <f t="shared" si="2"/>
        <v>3.7499999999999999E-3</v>
      </c>
      <c r="Z29" s="107">
        <f t="shared" si="2"/>
        <v>2.5000000000000005E-3</v>
      </c>
      <c r="AA29" s="107">
        <f t="shared" si="2"/>
        <v>0</v>
      </c>
      <c r="AB29" s="107">
        <f t="shared" si="2"/>
        <v>3.7499999999999999E-3</v>
      </c>
      <c r="AC29" s="108">
        <f t="shared" si="2"/>
        <v>7.5000000000000015E-3</v>
      </c>
      <c r="AD29" s="109"/>
      <c r="AE29" s="110"/>
      <c r="AM29" s="21"/>
    </row>
    <row r="30" spans="2:47" s="105" customFormat="1" ht="11.25" customHeight="1" x14ac:dyDescent="0.2">
      <c r="B30" s="155" t="s">
        <v>54</v>
      </c>
      <c r="C30" s="156"/>
      <c r="D30" s="157"/>
      <c r="E30" s="106"/>
      <c r="F30" s="107">
        <f>F29</f>
        <v>4.6249999999999999E-2</v>
      </c>
      <c r="G30" s="107">
        <f>G29+F30</f>
        <v>7.8750000000000001E-2</v>
      </c>
      <c r="H30" s="107">
        <f t="shared" ref="H30:AC30" si="3">H29+G30</f>
        <v>0.18625000000000003</v>
      </c>
      <c r="I30" s="107">
        <f t="shared" si="3"/>
        <v>0.30375000000000002</v>
      </c>
      <c r="J30" s="107">
        <f t="shared" si="3"/>
        <v>0.42125000000000001</v>
      </c>
      <c r="K30" s="107">
        <f t="shared" si="3"/>
        <v>0.49</v>
      </c>
      <c r="L30" s="107">
        <f t="shared" si="3"/>
        <v>0.5575</v>
      </c>
      <c r="M30" s="107">
        <f t="shared" si="3"/>
        <v>0.59499999999999997</v>
      </c>
      <c r="N30" s="107">
        <f t="shared" si="3"/>
        <v>0.60875000000000001</v>
      </c>
      <c r="O30" s="107">
        <f t="shared" si="3"/>
        <v>0.62375000000000003</v>
      </c>
      <c r="P30" s="107">
        <f t="shared" si="3"/>
        <v>0.71750000000000003</v>
      </c>
      <c r="Q30" s="107">
        <f t="shared" si="3"/>
        <v>0.78625</v>
      </c>
      <c r="R30" s="107">
        <f t="shared" si="3"/>
        <v>0.82374999999999998</v>
      </c>
      <c r="S30" s="107">
        <f t="shared" si="3"/>
        <v>0.86124999999999996</v>
      </c>
      <c r="T30" s="107">
        <f t="shared" si="3"/>
        <v>0.86374999999999991</v>
      </c>
      <c r="U30" s="107">
        <f t="shared" si="3"/>
        <v>0.94374999999999987</v>
      </c>
      <c r="V30" s="107">
        <f t="shared" si="3"/>
        <v>0.97374999999999989</v>
      </c>
      <c r="W30" s="107">
        <f t="shared" si="3"/>
        <v>0.97624999999999984</v>
      </c>
      <c r="X30" s="107">
        <f t="shared" si="3"/>
        <v>0.98249999999999982</v>
      </c>
      <c r="Y30" s="107">
        <f t="shared" si="3"/>
        <v>0.98624999999999985</v>
      </c>
      <c r="Z30" s="107">
        <f t="shared" si="3"/>
        <v>0.9887499999999998</v>
      </c>
      <c r="AA30" s="107">
        <f t="shared" si="3"/>
        <v>0.9887499999999998</v>
      </c>
      <c r="AB30" s="107">
        <f t="shared" si="3"/>
        <v>0.99249999999999983</v>
      </c>
      <c r="AC30" s="111">
        <f t="shared" si="3"/>
        <v>0.99999999999999978</v>
      </c>
      <c r="AD30" s="112"/>
      <c r="AE30" s="113"/>
      <c r="AM30" s="21"/>
    </row>
    <row r="31" spans="2:47" s="105" customFormat="1" ht="11.25" customHeight="1" x14ac:dyDescent="0.2">
      <c r="B31" s="158" t="s">
        <v>55</v>
      </c>
      <c r="C31" s="159"/>
      <c r="D31" s="160"/>
      <c r="E31" s="106"/>
      <c r="F31" s="107">
        <f t="shared" ref="F31:AC31" si="4">(F11*$D$10 + F14*$D$13 + F16*$D$15  + F18*$D$17  + F20*$D$19 + F22*$D$21 + F24*$D$23 + F26*$D$25 )</f>
        <v>2.5000000000000005E-3</v>
      </c>
      <c r="G31" s="107">
        <f t="shared" si="4"/>
        <v>1.2500000000000002E-3</v>
      </c>
      <c r="H31" s="107">
        <f t="shared" si="4"/>
        <v>3.875E-2</v>
      </c>
      <c r="I31" s="107">
        <f t="shared" si="4"/>
        <v>0.1575</v>
      </c>
      <c r="J31" s="107">
        <f t="shared" si="4"/>
        <v>9.6250000000000002E-2</v>
      </c>
      <c r="K31" s="107">
        <f t="shared" si="4"/>
        <v>5.1250000000000004E-2</v>
      </c>
      <c r="L31" s="107">
        <f t="shared" si="4"/>
        <v>2.5000000000000001E-2</v>
      </c>
      <c r="M31" s="107">
        <f t="shared" si="4"/>
        <v>1.2500000000000001E-2</v>
      </c>
      <c r="N31" s="107">
        <f t="shared" si="4"/>
        <v>0.12375</v>
      </c>
      <c r="O31" s="107">
        <f t="shared" si="4"/>
        <v>0.15125</v>
      </c>
      <c r="P31" s="107">
        <f t="shared" si="4"/>
        <v>1.2500000000000002E-3</v>
      </c>
      <c r="Q31" s="107">
        <f t="shared" si="4"/>
        <v>0</v>
      </c>
      <c r="R31" s="107">
        <f t="shared" si="4"/>
        <v>0</v>
      </c>
      <c r="S31" s="107">
        <f t="shared" si="4"/>
        <v>0</v>
      </c>
      <c r="T31" s="107">
        <f t="shared" si="4"/>
        <v>0</v>
      </c>
      <c r="U31" s="107">
        <f t="shared" si="4"/>
        <v>0</v>
      </c>
      <c r="V31" s="107">
        <f t="shared" si="4"/>
        <v>0</v>
      </c>
      <c r="W31" s="107">
        <f t="shared" si="4"/>
        <v>0</v>
      </c>
      <c r="X31" s="107">
        <f t="shared" si="4"/>
        <v>0</v>
      </c>
      <c r="Y31" s="107">
        <f t="shared" si="4"/>
        <v>0</v>
      </c>
      <c r="Z31" s="107">
        <f t="shared" si="4"/>
        <v>0</v>
      </c>
      <c r="AA31" s="107">
        <f t="shared" si="4"/>
        <v>0</v>
      </c>
      <c r="AB31" s="107">
        <f t="shared" si="4"/>
        <v>0</v>
      </c>
      <c r="AC31" s="108">
        <f t="shared" si="4"/>
        <v>0</v>
      </c>
      <c r="AD31" s="112"/>
      <c r="AE31" s="113"/>
      <c r="AF31" s="114"/>
      <c r="AG31" s="114"/>
      <c r="AH31" s="114"/>
      <c r="AI31" s="114"/>
      <c r="AJ31" s="114"/>
      <c r="AK31" s="114"/>
      <c r="AL31" s="114"/>
      <c r="AM31" s="21"/>
    </row>
    <row r="32" spans="2:47" x14ac:dyDescent="0.2">
      <c r="B32" s="161" t="s">
        <v>56</v>
      </c>
      <c r="C32" s="162"/>
      <c r="D32" s="163"/>
      <c r="E32" s="115"/>
      <c r="F32" s="116">
        <f>F31</f>
        <v>2.5000000000000005E-3</v>
      </c>
      <c r="G32" s="116">
        <f>F32+G31</f>
        <v>3.7500000000000007E-3</v>
      </c>
      <c r="H32" s="116">
        <f t="shared" ref="H32:P32" si="5">G32+H31</f>
        <v>4.2500000000000003E-2</v>
      </c>
      <c r="I32" s="116">
        <f t="shared" si="5"/>
        <v>0.2</v>
      </c>
      <c r="J32" s="116">
        <f t="shared" si="5"/>
        <v>0.29625000000000001</v>
      </c>
      <c r="K32" s="116">
        <f t="shared" si="5"/>
        <v>0.34750000000000003</v>
      </c>
      <c r="L32" s="116">
        <f t="shared" si="5"/>
        <v>0.37250000000000005</v>
      </c>
      <c r="M32" s="116">
        <f t="shared" si="5"/>
        <v>0.38500000000000006</v>
      </c>
      <c r="N32" s="116">
        <f t="shared" si="5"/>
        <v>0.50875000000000004</v>
      </c>
      <c r="O32" s="116">
        <f t="shared" si="5"/>
        <v>0.66</v>
      </c>
      <c r="P32" s="116">
        <f t="shared" si="5"/>
        <v>0.66125</v>
      </c>
      <c r="Q32" s="116"/>
      <c r="R32" s="116"/>
      <c r="S32" s="116"/>
      <c r="T32" s="116"/>
      <c r="U32" s="116"/>
      <c r="V32" s="116"/>
      <c r="W32" s="116"/>
      <c r="X32" s="116"/>
      <c r="Y32" s="116"/>
      <c r="Z32" s="116"/>
      <c r="AA32" s="116"/>
      <c r="AB32" s="116"/>
      <c r="AC32" s="117"/>
      <c r="AD32" s="118"/>
      <c r="AE32" s="119"/>
      <c r="AM32" s="21"/>
      <c r="AN32" s="105"/>
    </row>
    <row r="33" spans="2:40" x14ac:dyDescent="0.2">
      <c r="B33" s="120"/>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18"/>
      <c r="AE33" s="119"/>
      <c r="AM33" s="21"/>
      <c r="AN33" s="105"/>
    </row>
    <row r="34" spans="2:40" ht="39.75" customHeight="1" x14ac:dyDescent="0.2">
      <c r="B34" s="164" t="s">
        <v>57</v>
      </c>
      <c r="C34" s="165"/>
      <c r="D34" s="166"/>
      <c r="E34" s="122"/>
      <c r="F34" s="123">
        <v>9670.32</v>
      </c>
      <c r="G34" s="123">
        <v>16465.68</v>
      </c>
      <c r="H34" s="123">
        <v>38942.640000000007</v>
      </c>
      <c r="I34" s="123">
        <v>63510.48</v>
      </c>
      <c r="J34" s="123">
        <v>88078.32</v>
      </c>
      <c r="K34" s="123">
        <v>102453.12</v>
      </c>
      <c r="L34" s="123">
        <v>116566.56</v>
      </c>
      <c r="M34" s="123">
        <v>124407.36</v>
      </c>
      <c r="N34" s="123">
        <v>127282.32</v>
      </c>
      <c r="O34" s="123">
        <v>130418.64</v>
      </c>
      <c r="P34" s="123">
        <v>150020.64000000001</v>
      </c>
      <c r="Q34" s="123">
        <v>164395.44</v>
      </c>
      <c r="R34" s="123">
        <v>172236.24</v>
      </c>
      <c r="S34" s="123">
        <v>180077.03999999998</v>
      </c>
      <c r="T34" s="123">
        <v>180599.75999999998</v>
      </c>
      <c r="U34" s="123">
        <v>197326.79999999996</v>
      </c>
      <c r="V34" s="123">
        <v>203599.43999999997</v>
      </c>
      <c r="W34" s="123">
        <v>204122.15999999997</v>
      </c>
      <c r="X34" s="123">
        <v>205428.95999999996</v>
      </c>
      <c r="Y34" s="123">
        <v>206213.03999999998</v>
      </c>
      <c r="Z34" s="123">
        <v>206735.75999999995</v>
      </c>
      <c r="AA34" s="123">
        <v>206735.75999999995</v>
      </c>
      <c r="AB34" s="123">
        <v>207519.83999999997</v>
      </c>
      <c r="AC34" s="124">
        <v>209087.99999999994</v>
      </c>
      <c r="AD34" s="125"/>
      <c r="AE34" s="119"/>
      <c r="AM34" s="21"/>
      <c r="AN34" s="105"/>
    </row>
    <row r="35" spans="2:40" ht="33.75" customHeight="1" x14ac:dyDescent="0.2">
      <c r="B35" s="150" t="s">
        <v>58</v>
      </c>
      <c r="C35" s="151"/>
      <c r="D35" s="152"/>
      <c r="E35" s="122"/>
      <c r="F35" s="123">
        <v>522.72000000000014</v>
      </c>
      <c r="G35" s="123">
        <v>784.08000000000015</v>
      </c>
      <c r="H35" s="123">
        <v>10218</v>
      </c>
      <c r="I35" s="123">
        <v>41817.600000000006</v>
      </c>
      <c r="J35" s="123">
        <v>61942.32</v>
      </c>
      <c r="K35" s="123">
        <v>72658.080000000002</v>
      </c>
      <c r="L35" s="123">
        <v>77885.280000000013</v>
      </c>
      <c r="M35" s="123">
        <v>80498.880000000019</v>
      </c>
      <c r="N35" s="123">
        <v>106373.52</v>
      </c>
      <c r="O35" s="123">
        <v>137998.08000000002</v>
      </c>
      <c r="P35" s="123">
        <v>138259.44</v>
      </c>
      <c r="Q35" s="123"/>
      <c r="R35" s="123"/>
      <c r="S35" s="123"/>
      <c r="T35" s="123"/>
      <c r="U35" s="123"/>
      <c r="V35" s="123"/>
      <c r="W35" s="123"/>
      <c r="X35" s="123"/>
      <c r="Y35" s="123"/>
      <c r="Z35" s="123"/>
      <c r="AA35" s="123"/>
      <c r="AB35" s="123"/>
      <c r="AC35" s="124"/>
      <c r="AD35" s="126"/>
      <c r="AE35" s="127"/>
      <c r="AM35" s="21"/>
      <c r="AN35" s="105"/>
    </row>
    <row r="36" spans="2:40" x14ac:dyDescent="0.2">
      <c r="AM36" s="21"/>
      <c r="AN36" s="105"/>
    </row>
    <row r="37" spans="2:40" x14ac:dyDescent="0.2">
      <c r="AM37" s="21"/>
      <c r="AN37" s="105"/>
    </row>
    <row r="38" spans="2:40" x14ac:dyDescent="0.2">
      <c r="AM38" s="21"/>
      <c r="AN38" s="105"/>
    </row>
    <row r="39" spans="2:40" x14ac:dyDescent="0.2">
      <c r="AM39" s="21"/>
      <c r="AN39" s="105"/>
    </row>
    <row r="40" spans="2:40" x14ac:dyDescent="0.2">
      <c r="AM40" s="21"/>
      <c r="AN40" s="105"/>
    </row>
    <row r="42" spans="2:40" x14ac:dyDescent="0.2">
      <c r="E42" s="128"/>
    </row>
  </sheetData>
  <mergeCells count="43">
    <mergeCell ref="E3:F3"/>
    <mergeCell ref="G3:I3"/>
    <mergeCell ref="L3:N3"/>
    <mergeCell ref="O3:Q3"/>
    <mergeCell ref="B8:B9"/>
    <mergeCell ref="C8:C9"/>
    <mergeCell ref="D8:D9"/>
    <mergeCell ref="E8:E9"/>
    <mergeCell ref="F8:J8"/>
    <mergeCell ref="K8:V8"/>
    <mergeCell ref="W8:AC8"/>
    <mergeCell ref="AD8:AE8"/>
    <mergeCell ref="B10:B11"/>
    <mergeCell ref="C10:C11"/>
    <mergeCell ref="D10:D11"/>
    <mergeCell ref="B13:B14"/>
    <mergeCell ref="C13:C14"/>
    <mergeCell ref="D13:D14"/>
    <mergeCell ref="B15:B16"/>
    <mergeCell ref="C15:C16"/>
    <mergeCell ref="D15:D16"/>
    <mergeCell ref="B17:B18"/>
    <mergeCell ref="C17:C18"/>
    <mergeCell ref="D17:D18"/>
    <mergeCell ref="B19:B20"/>
    <mergeCell ref="C19:C20"/>
    <mergeCell ref="D19:D20"/>
    <mergeCell ref="B21:B22"/>
    <mergeCell ref="C21:C22"/>
    <mergeCell ref="D21:D22"/>
    <mergeCell ref="B23:B24"/>
    <mergeCell ref="C23:C24"/>
    <mergeCell ref="D23:D24"/>
    <mergeCell ref="B25:B26"/>
    <mergeCell ref="C25:C26"/>
    <mergeCell ref="D25:D26"/>
    <mergeCell ref="B35:D35"/>
    <mergeCell ref="B28:C28"/>
    <mergeCell ref="B29:D29"/>
    <mergeCell ref="B30:D30"/>
    <mergeCell ref="B31:D31"/>
    <mergeCell ref="B32:D32"/>
    <mergeCell ref="B34:D34"/>
  </mergeCells>
  <phoneticPr fontId="7" type="noConversion"/>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B41D7-D785-4823-8CC3-2201774E5B5D}">
  <sheetPr>
    <tabColor rgb="FFFF0000"/>
  </sheetPr>
  <dimension ref="A1:Z41"/>
  <sheetViews>
    <sheetView showGridLines="0" zoomScale="96" zoomScaleNormal="96" workbookViewId="0">
      <selection activeCell="AC31" sqref="AC31"/>
    </sheetView>
  </sheetViews>
  <sheetFormatPr defaultColWidth="5.7109375" defaultRowHeight="11.25" x14ac:dyDescent="0.2"/>
  <cols>
    <col min="1" max="1" width="13.5703125" style="1" bestFit="1" customWidth="1"/>
    <col min="2" max="2" width="6.5703125" style="1" bestFit="1" customWidth="1"/>
    <col min="3" max="26" width="5" style="1" customWidth="1"/>
    <col min="27" max="16384" width="5.7109375" style="1"/>
  </cols>
  <sheetData>
    <row r="1" spans="1:26" customFormat="1" ht="15" x14ac:dyDescent="0.25">
      <c r="A1" s="7"/>
      <c r="B1" s="7"/>
      <c r="C1" s="7"/>
      <c r="D1" s="7"/>
      <c r="E1" s="7"/>
      <c r="F1" s="7"/>
      <c r="G1" s="7"/>
      <c r="H1" s="7"/>
      <c r="I1" s="7"/>
      <c r="J1" s="7"/>
      <c r="K1" s="7"/>
      <c r="L1" s="7"/>
      <c r="M1" s="7"/>
      <c r="N1" s="7"/>
      <c r="O1" s="7"/>
      <c r="P1" s="7"/>
      <c r="Q1" s="7"/>
      <c r="R1" s="7"/>
      <c r="S1" s="7"/>
      <c r="T1" s="7"/>
      <c r="U1" s="7"/>
      <c r="V1" s="7"/>
      <c r="W1" s="7"/>
      <c r="X1" s="7"/>
      <c r="Y1" s="7"/>
      <c r="Z1" s="7"/>
    </row>
    <row r="2" spans="1:26" customFormat="1" ht="15" x14ac:dyDescent="0.25">
      <c r="A2" s="7"/>
      <c r="B2" s="7"/>
      <c r="C2" s="7"/>
      <c r="D2" s="7"/>
      <c r="E2" s="7"/>
      <c r="F2" s="7"/>
      <c r="G2" s="7"/>
      <c r="H2" s="7"/>
      <c r="I2" s="7"/>
      <c r="J2" s="7"/>
      <c r="K2" s="7"/>
      <c r="L2" s="7"/>
      <c r="M2" s="7"/>
      <c r="N2" s="7"/>
      <c r="O2" s="7"/>
      <c r="P2" s="7"/>
      <c r="Q2" s="7"/>
      <c r="R2" s="7"/>
      <c r="S2" s="7"/>
      <c r="T2" s="7"/>
      <c r="U2" s="7"/>
      <c r="V2" s="7"/>
      <c r="W2" s="7"/>
      <c r="X2" s="7"/>
      <c r="Y2" s="7"/>
      <c r="Z2" s="7"/>
    </row>
    <row r="3" spans="1:26" x14ac:dyDescent="0.2">
      <c r="A3" s="131" t="s">
        <v>59</v>
      </c>
      <c r="B3" s="132" t="s">
        <v>22</v>
      </c>
      <c r="C3" s="142" t="s">
        <v>5</v>
      </c>
      <c r="D3" s="133"/>
      <c r="E3" s="133"/>
      <c r="F3" s="133"/>
      <c r="G3" s="133"/>
      <c r="H3" s="133"/>
      <c r="I3" s="133"/>
      <c r="J3" s="133"/>
      <c r="K3" s="133"/>
      <c r="L3" s="133"/>
      <c r="M3" s="133"/>
      <c r="N3" s="133"/>
      <c r="O3" s="133"/>
      <c r="P3" s="133"/>
      <c r="Q3" s="133"/>
      <c r="R3" s="133"/>
      <c r="S3" s="133"/>
      <c r="T3" s="133"/>
      <c r="U3" s="133"/>
      <c r="V3" s="133"/>
      <c r="W3" s="133"/>
      <c r="X3" s="133"/>
      <c r="Y3" s="133"/>
      <c r="Z3" s="134"/>
    </row>
    <row r="4" spans="1:26" ht="31.5" x14ac:dyDescent="0.2">
      <c r="B4" s="135" t="s">
        <v>4</v>
      </c>
      <c r="C4" s="17">
        <v>44709</v>
      </c>
      <c r="D4" s="17">
        <f t="shared" ref="D4:Z4" si="0">EDATE(C4,1)</f>
        <v>44740</v>
      </c>
      <c r="E4" s="17">
        <f t="shared" si="0"/>
        <v>44770</v>
      </c>
      <c r="F4" s="17">
        <f t="shared" si="0"/>
        <v>44801</v>
      </c>
      <c r="G4" s="17">
        <f t="shared" si="0"/>
        <v>44832</v>
      </c>
      <c r="H4" s="17">
        <f t="shared" si="0"/>
        <v>44862</v>
      </c>
      <c r="I4" s="17">
        <f t="shared" si="0"/>
        <v>44893</v>
      </c>
      <c r="J4" s="17">
        <f t="shared" si="0"/>
        <v>44923</v>
      </c>
      <c r="K4" s="17">
        <f t="shared" si="0"/>
        <v>44954</v>
      </c>
      <c r="L4" s="17">
        <f t="shared" si="0"/>
        <v>44985</v>
      </c>
      <c r="M4" s="17">
        <f t="shared" si="0"/>
        <v>45013</v>
      </c>
      <c r="N4" s="17">
        <f t="shared" si="0"/>
        <v>45044</v>
      </c>
      <c r="O4" s="17">
        <f t="shared" si="0"/>
        <v>45074</v>
      </c>
      <c r="P4" s="17">
        <f t="shared" si="0"/>
        <v>45105</v>
      </c>
      <c r="Q4" s="17">
        <f t="shared" si="0"/>
        <v>45135</v>
      </c>
      <c r="R4" s="17">
        <f t="shared" si="0"/>
        <v>45166</v>
      </c>
      <c r="S4" s="17">
        <f t="shared" si="0"/>
        <v>45197</v>
      </c>
      <c r="T4" s="17">
        <f t="shared" si="0"/>
        <v>45227</v>
      </c>
      <c r="U4" s="17">
        <f t="shared" si="0"/>
        <v>45258</v>
      </c>
      <c r="V4" s="17">
        <f t="shared" si="0"/>
        <v>45288</v>
      </c>
      <c r="W4" s="17">
        <f t="shared" si="0"/>
        <v>45319</v>
      </c>
      <c r="X4" s="17">
        <f t="shared" si="0"/>
        <v>45350</v>
      </c>
      <c r="Y4" s="17">
        <f t="shared" si="0"/>
        <v>45379</v>
      </c>
      <c r="Z4" s="17">
        <f t="shared" si="0"/>
        <v>45410</v>
      </c>
    </row>
    <row r="5" spans="1:26" x14ac:dyDescent="0.2">
      <c r="A5" s="51" t="s">
        <v>1</v>
      </c>
      <c r="B5" s="56">
        <v>500</v>
      </c>
      <c r="C5" s="141">
        <v>0</v>
      </c>
      <c r="D5" s="141">
        <v>0</v>
      </c>
      <c r="E5" s="141">
        <v>0</v>
      </c>
      <c r="F5" s="141">
        <v>100</v>
      </c>
      <c r="G5" s="141">
        <v>0</v>
      </c>
      <c r="H5" s="141">
        <v>0</v>
      </c>
      <c r="I5" s="141">
        <v>0</v>
      </c>
      <c r="J5" s="141">
        <v>0</v>
      </c>
      <c r="K5" s="141">
        <v>100</v>
      </c>
      <c r="L5" s="141">
        <v>100</v>
      </c>
      <c r="M5" s="141">
        <v>0</v>
      </c>
      <c r="N5" s="141"/>
      <c r="O5" s="141"/>
      <c r="P5" s="141"/>
      <c r="Q5" s="141"/>
      <c r="R5" s="141"/>
      <c r="S5" s="141"/>
      <c r="T5" s="141"/>
      <c r="U5" s="141"/>
      <c r="V5" s="141"/>
      <c r="W5" s="141"/>
      <c r="X5" s="141"/>
      <c r="Y5" s="141"/>
      <c r="Z5" s="141"/>
    </row>
    <row r="6" spans="1:26" x14ac:dyDescent="0.2">
      <c r="A6" s="51" t="s">
        <v>25</v>
      </c>
      <c r="B6" s="56">
        <v>600</v>
      </c>
      <c r="C6" s="141">
        <v>0</v>
      </c>
      <c r="D6" s="141">
        <v>0</v>
      </c>
      <c r="E6" s="141">
        <v>0</v>
      </c>
      <c r="F6" s="141">
        <v>120</v>
      </c>
      <c r="G6" s="141">
        <v>120</v>
      </c>
      <c r="H6" s="141">
        <v>0</v>
      </c>
      <c r="I6" s="141">
        <v>0</v>
      </c>
      <c r="J6" s="141">
        <v>0</v>
      </c>
      <c r="K6" s="141">
        <v>120</v>
      </c>
      <c r="L6" s="141">
        <v>120</v>
      </c>
      <c r="M6" s="141">
        <v>0</v>
      </c>
      <c r="N6" s="141"/>
      <c r="O6" s="141"/>
      <c r="P6" s="141"/>
      <c r="Q6" s="141"/>
      <c r="R6" s="141"/>
      <c r="S6" s="141"/>
      <c r="T6" s="141"/>
      <c r="U6" s="141"/>
      <c r="V6" s="141"/>
      <c r="W6" s="141"/>
      <c r="X6" s="141"/>
      <c r="Y6" s="141"/>
      <c r="Z6" s="141"/>
    </row>
    <row r="7" spans="1:26" x14ac:dyDescent="0.2">
      <c r="A7" s="51" t="s">
        <v>33</v>
      </c>
      <c r="B7" s="56">
        <v>150</v>
      </c>
      <c r="C7" s="141">
        <v>0</v>
      </c>
      <c r="D7" s="141">
        <v>0</v>
      </c>
      <c r="E7" s="141">
        <v>75</v>
      </c>
      <c r="F7" s="141">
        <v>75</v>
      </c>
      <c r="G7" s="141">
        <v>0</v>
      </c>
      <c r="H7" s="141">
        <v>0</v>
      </c>
      <c r="I7" s="141">
        <v>0</v>
      </c>
      <c r="J7" s="141">
        <v>0</v>
      </c>
      <c r="K7" s="141">
        <v>0</v>
      </c>
      <c r="L7" s="141">
        <v>0</v>
      </c>
      <c r="M7" s="141">
        <v>0</v>
      </c>
      <c r="N7" s="141"/>
      <c r="O7" s="141"/>
      <c r="P7" s="141"/>
      <c r="Q7" s="141"/>
      <c r="R7" s="141"/>
      <c r="S7" s="141"/>
      <c r="T7" s="141"/>
      <c r="U7" s="141"/>
      <c r="V7" s="141"/>
      <c r="W7" s="141"/>
      <c r="X7" s="141"/>
      <c r="Y7" s="141"/>
      <c r="Z7" s="141"/>
    </row>
    <row r="8" spans="1:26" x14ac:dyDescent="0.2">
      <c r="A8" s="51" t="s">
        <v>37</v>
      </c>
      <c r="B8" s="56">
        <v>250</v>
      </c>
      <c r="C8" s="141">
        <v>0</v>
      </c>
      <c r="D8" s="141">
        <v>0</v>
      </c>
      <c r="E8" s="141">
        <v>0</v>
      </c>
      <c r="F8" s="141">
        <v>0</v>
      </c>
      <c r="G8" s="141">
        <v>0</v>
      </c>
      <c r="H8" s="141">
        <v>0</v>
      </c>
      <c r="I8" s="141">
        <v>0</v>
      </c>
      <c r="J8" s="141">
        <v>25</v>
      </c>
      <c r="K8" s="141">
        <v>25</v>
      </c>
      <c r="L8" s="141">
        <v>25</v>
      </c>
      <c r="M8" s="141">
        <v>0</v>
      </c>
      <c r="N8" s="141"/>
      <c r="O8" s="141"/>
      <c r="P8" s="141"/>
      <c r="Q8" s="141"/>
      <c r="R8" s="141"/>
      <c r="S8" s="141"/>
      <c r="T8" s="141"/>
      <c r="U8" s="141"/>
      <c r="V8" s="141"/>
      <c r="W8" s="141"/>
      <c r="X8" s="141"/>
      <c r="Y8" s="141"/>
      <c r="Z8" s="141"/>
    </row>
    <row r="9" spans="1:26" x14ac:dyDescent="0.2">
      <c r="A9" s="51" t="s">
        <v>2</v>
      </c>
      <c r="B9" s="56">
        <v>200</v>
      </c>
      <c r="C9" s="141">
        <v>0</v>
      </c>
      <c r="D9" s="141">
        <v>0</v>
      </c>
      <c r="E9" s="141">
        <v>0</v>
      </c>
      <c r="F9" s="141">
        <v>0</v>
      </c>
      <c r="G9" s="141">
        <v>50</v>
      </c>
      <c r="H9" s="141">
        <v>100</v>
      </c>
      <c r="I9" s="141">
        <v>50</v>
      </c>
      <c r="J9" s="141">
        <v>0</v>
      </c>
      <c r="K9" s="141">
        <v>0</v>
      </c>
      <c r="L9" s="141">
        <v>0</v>
      </c>
      <c r="M9" s="141">
        <v>0</v>
      </c>
      <c r="N9" s="141"/>
      <c r="O9" s="141"/>
      <c r="P9" s="141"/>
      <c r="Q9" s="141"/>
      <c r="R9" s="141"/>
      <c r="S9" s="141"/>
      <c r="T9" s="141"/>
      <c r="U9" s="141"/>
      <c r="V9" s="141"/>
      <c r="W9" s="141"/>
      <c r="X9" s="141"/>
      <c r="Y9" s="141"/>
      <c r="Z9" s="141"/>
    </row>
    <row r="10" spans="1:26" x14ac:dyDescent="0.2">
      <c r="A10" s="51" t="s">
        <v>3</v>
      </c>
      <c r="B10" s="56">
        <v>200</v>
      </c>
      <c r="C10" s="141">
        <v>0</v>
      </c>
      <c r="D10" s="141">
        <v>0</v>
      </c>
      <c r="E10" s="141">
        <v>0</v>
      </c>
      <c r="F10" s="141">
        <v>20</v>
      </c>
      <c r="G10" s="141">
        <v>20</v>
      </c>
      <c r="H10" s="141">
        <v>0</v>
      </c>
      <c r="I10" s="141">
        <v>0</v>
      </c>
      <c r="J10" s="141">
        <v>0</v>
      </c>
      <c r="K10" s="141">
        <v>0</v>
      </c>
      <c r="L10" s="141">
        <v>50</v>
      </c>
      <c r="M10" s="141">
        <v>0</v>
      </c>
      <c r="N10" s="141"/>
      <c r="O10" s="141"/>
      <c r="P10" s="141"/>
      <c r="Q10" s="141"/>
      <c r="R10" s="141"/>
      <c r="S10" s="141"/>
      <c r="T10" s="141"/>
      <c r="U10" s="141"/>
      <c r="V10" s="141"/>
      <c r="W10" s="141"/>
      <c r="X10" s="141"/>
      <c r="Y10" s="141"/>
      <c r="Z10" s="141"/>
    </row>
    <row r="11" spans="1:26" x14ac:dyDescent="0.2">
      <c r="A11" s="51" t="s">
        <v>46</v>
      </c>
      <c r="B11" s="72">
        <v>50</v>
      </c>
      <c r="C11" s="141">
        <v>5</v>
      </c>
      <c r="D11" s="141">
        <v>2.5</v>
      </c>
      <c r="E11" s="141">
        <v>2.5</v>
      </c>
      <c r="F11" s="141">
        <v>0</v>
      </c>
      <c r="G11" s="141">
        <v>0</v>
      </c>
      <c r="H11" s="141">
        <v>2.5</v>
      </c>
      <c r="I11" s="141">
        <v>0</v>
      </c>
      <c r="J11" s="141">
        <v>0</v>
      </c>
      <c r="K11" s="141">
        <v>2.5</v>
      </c>
      <c r="L11" s="141">
        <v>0</v>
      </c>
      <c r="M11" s="141">
        <v>2.5</v>
      </c>
      <c r="N11" s="141"/>
      <c r="O11" s="141"/>
      <c r="P11" s="141"/>
      <c r="Q11" s="141"/>
      <c r="R11" s="141"/>
      <c r="S11" s="141"/>
      <c r="T11" s="141"/>
      <c r="U11" s="141"/>
      <c r="V11" s="141"/>
      <c r="W11" s="141"/>
      <c r="X11" s="141"/>
      <c r="Y11" s="141"/>
      <c r="Z11" s="141"/>
    </row>
    <row r="12" spans="1:26" x14ac:dyDescent="0.2">
      <c r="A12" s="51" t="s">
        <v>48</v>
      </c>
      <c r="B12" s="72">
        <v>50</v>
      </c>
      <c r="C12" s="141">
        <v>0</v>
      </c>
      <c r="D12" s="141">
        <v>0</v>
      </c>
      <c r="E12" s="141">
        <v>0</v>
      </c>
      <c r="F12" s="141">
        <v>0</v>
      </c>
      <c r="G12" s="141">
        <v>2.5</v>
      </c>
      <c r="H12" s="141">
        <v>0</v>
      </c>
      <c r="I12" s="141">
        <v>0</v>
      </c>
      <c r="J12" s="141">
        <v>0</v>
      </c>
      <c r="K12" s="141">
        <v>0</v>
      </c>
      <c r="L12" s="141">
        <v>7.5</v>
      </c>
      <c r="M12" s="141">
        <v>0</v>
      </c>
      <c r="N12" s="141"/>
      <c r="O12" s="141"/>
      <c r="P12" s="141"/>
      <c r="Q12" s="141"/>
      <c r="R12" s="141"/>
      <c r="S12" s="141"/>
      <c r="T12" s="141"/>
      <c r="U12" s="141"/>
      <c r="V12" s="141"/>
      <c r="W12" s="141"/>
      <c r="X12" s="141"/>
      <c r="Y12" s="141"/>
      <c r="Z12" s="141"/>
    </row>
    <row r="13" spans="1:26" x14ac:dyDescent="0.2">
      <c r="A13" s="1" t="s">
        <v>4</v>
      </c>
      <c r="B13" s="136">
        <f>SUM(B5:B12)</f>
        <v>2000</v>
      </c>
      <c r="C13" s="137">
        <f t="shared" ref="C13:Z13" si="1">SUM(C5:C12)</f>
        <v>5</v>
      </c>
      <c r="D13" s="137">
        <f t="shared" si="1"/>
        <v>2.5</v>
      </c>
      <c r="E13" s="137">
        <f t="shared" si="1"/>
        <v>77.5</v>
      </c>
      <c r="F13" s="137">
        <f t="shared" si="1"/>
        <v>315</v>
      </c>
      <c r="G13" s="137">
        <f t="shared" si="1"/>
        <v>192.5</v>
      </c>
      <c r="H13" s="137">
        <f t="shared" si="1"/>
        <v>102.5</v>
      </c>
      <c r="I13" s="137">
        <f t="shared" si="1"/>
        <v>50</v>
      </c>
      <c r="J13" s="137">
        <f t="shared" si="1"/>
        <v>25</v>
      </c>
      <c r="K13" s="137">
        <f t="shared" si="1"/>
        <v>247.5</v>
      </c>
      <c r="L13" s="137">
        <f t="shared" si="1"/>
        <v>302.5</v>
      </c>
      <c r="M13" s="137">
        <f t="shared" si="1"/>
        <v>2.5</v>
      </c>
      <c r="N13" s="137">
        <f t="shared" si="1"/>
        <v>0</v>
      </c>
      <c r="O13" s="137">
        <f t="shared" si="1"/>
        <v>0</v>
      </c>
      <c r="P13" s="137">
        <f t="shared" si="1"/>
        <v>0</v>
      </c>
      <c r="Q13" s="137">
        <f t="shared" si="1"/>
        <v>0</v>
      </c>
      <c r="R13" s="137">
        <f t="shared" si="1"/>
        <v>0</v>
      </c>
      <c r="S13" s="137">
        <f t="shared" si="1"/>
        <v>0</v>
      </c>
      <c r="T13" s="137">
        <f t="shared" si="1"/>
        <v>0</v>
      </c>
      <c r="U13" s="137">
        <f t="shared" si="1"/>
        <v>0</v>
      </c>
      <c r="V13" s="137">
        <f t="shared" si="1"/>
        <v>0</v>
      </c>
      <c r="W13" s="137">
        <f t="shared" si="1"/>
        <v>0</v>
      </c>
      <c r="X13" s="137">
        <f t="shared" si="1"/>
        <v>0</v>
      </c>
      <c r="Y13" s="137">
        <f t="shared" si="1"/>
        <v>0</v>
      </c>
      <c r="Z13" s="137">
        <f t="shared" si="1"/>
        <v>0</v>
      </c>
    </row>
    <row r="14" spans="1:26" x14ac:dyDescent="0.2">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row>
    <row r="15" spans="1:26" x14ac:dyDescent="0.2">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row>
    <row r="16" spans="1:26" x14ac:dyDescent="0.2">
      <c r="A16" s="131" t="s">
        <v>59</v>
      </c>
      <c r="B16" s="132"/>
      <c r="C16" s="138" t="s">
        <v>60</v>
      </c>
      <c r="D16" s="139"/>
      <c r="E16" s="139"/>
      <c r="F16" s="139"/>
      <c r="G16" s="139"/>
      <c r="H16" s="139"/>
      <c r="I16" s="139"/>
      <c r="J16" s="139"/>
      <c r="K16" s="139"/>
      <c r="L16" s="139"/>
      <c r="M16" s="139"/>
      <c r="N16" s="139"/>
      <c r="O16" s="139"/>
      <c r="P16" s="139"/>
      <c r="Q16" s="139"/>
      <c r="R16" s="139"/>
      <c r="S16" s="139"/>
      <c r="T16" s="139"/>
      <c r="U16" s="139"/>
      <c r="V16" s="139"/>
      <c r="W16" s="139"/>
      <c r="X16" s="139"/>
      <c r="Y16" s="139"/>
      <c r="Z16" s="140"/>
    </row>
    <row r="17" spans="1:26" ht="31.5" x14ac:dyDescent="0.2">
      <c r="B17" s="135"/>
      <c r="C17" s="17">
        <v>44709</v>
      </c>
      <c r="D17" s="17">
        <f t="shared" ref="D17:Z17" si="2">EDATE(C17,1)</f>
        <v>44740</v>
      </c>
      <c r="E17" s="17">
        <f t="shared" si="2"/>
        <v>44770</v>
      </c>
      <c r="F17" s="17">
        <f t="shared" si="2"/>
        <v>44801</v>
      </c>
      <c r="G17" s="17">
        <f t="shared" si="2"/>
        <v>44832</v>
      </c>
      <c r="H17" s="17">
        <f t="shared" si="2"/>
        <v>44862</v>
      </c>
      <c r="I17" s="17">
        <f t="shared" si="2"/>
        <v>44893</v>
      </c>
      <c r="J17" s="17">
        <f t="shared" si="2"/>
        <v>44923</v>
      </c>
      <c r="K17" s="17">
        <f t="shared" si="2"/>
        <v>44954</v>
      </c>
      <c r="L17" s="17">
        <f t="shared" si="2"/>
        <v>44985</v>
      </c>
      <c r="M17" s="17">
        <f t="shared" si="2"/>
        <v>45013</v>
      </c>
      <c r="N17" s="17">
        <f t="shared" si="2"/>
        <v>45044</v>
      </c>
      <c r="O17" s="17">
        <f t="shared" si="2"/>
        <v>45074</v>
      </c>
      <c r="P17" s="17">
        <f t="shared" si="2"/>
        <v>45105</v>
      </c>
      <c r="Q17" s="17">
        <f t="shared" si="2"/>
        <v>45135</v>
      </c>
      <c r="R17" s="17">
        <f t="shared" si="2"/>
        <v>45166</v>
      </c>
      <c r="S17" s="17">
        <f t="shared" si="2"/>
        <v>45197</v>
      </c>
      <c r="T17" s="17">
        <f t="shared" si="2"/>
        <v>45227</v>
      </c>
      <c r="U17" s="17">
        <f t="shared" si="2"/>
        <v>45258</v>
      </c>
      <c r="V17" s="17">
        <f t="shared" si="2"/>
        <v>45288</v>
      </c>
      <c r="W17" s="17">
        <f t="shared" si="2"/>
        <v>45319</v>
      </c>
      <c r="X17" s="17">
        <f t="shared" si="2"/>
        <v>45350</v>
      </c>
      <c r="Y17" s="17">
        <f t="shared" si="2"/>
        <v>45379</v>
      </c>
      <c r="Z17" s="17">
        <f t="shared" si="2"/>
        <v>45410</v>
      </c>
    </row>
    <row r="18" spans="1:26" x14ac:dyDescent="0.2">
      <c r="A18" s="51" t="s">
        <v>1</v>
      </c>
      <c r="B18" s="130">
        <f>SUM(C18:Z18)</f>
        <v>0.60000000000000009</v>
      </c>
      <c r="C18" s="144">
        <f>C5/$B5</f>
        <v>0</v>
      </c>
      <c r="D18" s="144">
        <f t="shared" ref="D18:M18" si="3">D5/$B5</f>
        <v>0</v>
      </c>
      <c r="E18" s="144">
        <f t="shared" si="3"/>
        <v>0</v>
      </c>
      <c r="F18" s="144">
        <f t="shared" si="3"/>
        <v>0.2</v>
      </c>
      <c r="G18" s="144">
        <f t="shared" si="3"/>
        <v>0</v>
      </c>
      <c r="H18" s="144">
        <f t="shared" si="3"/>
        <v>0</v>
      </c>
      <c r="I18" s="144">
        <f t="shared" si="3"/>
        <v>0</v>
      </c>
      <c r="J18" s="144">
        <f t="shared" si="3"/>
        <v>0</v>
      </c>
      <c r="K18" s="144">
        <f t="shared" si="3"/>
        <v>0.2</v>
      </c>
      <c r="L18" s="144">
        <f t="shared" si="3"/>
        <v>0.2</v>
      </c>
      <c r="M18" s="144">
        <f t="shared" si="3"/>
        <v>0</v>
      </c>
      <c r="N18" s="143"/>
      <c r="O18" s="143"/>
      <c r="P18" s="143"/>
      <c r="Q18" s="143"/>
      <c r="R18" s="143"/>
      <c r="S18" s="143"/>
      <c r="T18" s="143"/>
      <c r="U18" s="143"/>
      <c r="V18" s="143"/>
      <c r="W18" s="143"/>
      <c r="X18" s="143"/>
      <c r="Y18" s="143"/>
      <c r="Z18" s="143"/>
    </row>
    <row r="19" spans="1:26" x14ac:dyDescent="0.2">
      <c r="A19" s="51" t="s">
        <v>25</v>
      </c>
      <c r="B19" s="130">
        <f t="shared" ref="B19:B25" si="4">SUM(C19:Z19)</f>
        <v>0.8</v>
      </c>
      <c r="C19" s="144">
        <f t="shared" ref="C19:M25" si="5">C6/$B6</f>
        <v>0</v>
      </c>
      <c r="D19" s="144">
        <f t="shared" si="5"/>
        <v>0</v>
      </c>
      <c r="E19" s="144">
        <f t="shared" si="5"/>
        <v>0</v>
      </c>
      <c r="F19" s="144">
        <f t="shared" si="5"/>
        <v>0.2</v>
      </c>
      <c r="G19" s="144">
        <f t="shared" si="5"/>
        <v>0.2</v>
      </c>
      <c r="H19" s="144">
        <f t="shared" si="5"/>
        <v>0</v>
      </c>
      <c r="I19" s="144">
        <f t="shared" si="5"/>
        <v>0</v>
      </c>
      <c r="J19" s="144">
        <f t="shared" si="5"/>
        <v>0</v>
      </c>
      <c r="K19" s="144">
        <f t="shared" si="5"/>
        <v>0.2</v>
      </c>
      <c r="L19" s="144">
        <f t="shared" si="5"/>
        <v>0.2</v>
      </c>
      <c r="M19" s="144">
        <f t="shared" si="5"/>
        <v>0</v>
      </c>
      <c r="N19" s="143"/>
      <c r="O19" s="143"/>
      <c r="P19" s="143"/>
      <c r="Q19" s="143"/>
      <c r="R19" s="143"/>
      <c r="S19" s="143"/>
      <c r="T19" s="143"/>
      <c r="U19" s="143"/>
      <c r="V19" s="143"/>
      <c r="W19" s="143"/>
      <c r="X19" s="143"/>
      <c r="Y19" s="143"/>
      <c r="Z19" s="143"/>
    </row>
    <row r="20" spans="1:26" x14ac:dyDescent="0.2">
      <c r="A20" s="51" t="s">
        <v>33</v>
      </c>
      <c r="B20" s="130">
        <f t="shared" si="4"/>
        <v>1</v>
      </c>
      <c r="C20" s="144">
        <f t="shared" si="5"/>
        <v>0</v>
      </c>
      <c r="D20" s="144">
        <f t="shared" si="5"/>
        <v>0</v>
      </c>
      <c r="E20" s="144">
        <f t="shared" si="5"/>
        <v>0.5</v>
      </c>
      <c r="F20" s="144">
        <f t="shared" si="5"/>
        <v>0.5</v>
      </c>
      <c r="G20" s="144">
        <f t="shared" si="5"/>
        <v>0</v>
      </c>
      <c r="H20" s="144">
        <f t="shared" si="5"/>
        <v>0</v>
      </c>
      <c r="I20" s="144">
        <f t="shared" si="5"/>
        <v>0</v>
      </c>
      <c r="J20" s="144">
        <f t="shared" si="5"/>
        <v>0</v>
      </c>
      <c r="K20" s="144">
        <f t="shared" si="5"/>
        <v>0</v>
      </c>
      <c r="L20" s="144">
        <f t="shared" si="5"/>
        <v>0</v>
      </c>
      <c r="M20" s="144">
        <f t="shared" si="5"/>
        <v>0</v>
      </c>
      <c r="N20" s="143"/>
      <c r="O20" s="143"/>
      <c r="P20" s="143"/>
      <c r="Q20" s="143"/>
      <c r="R20" s="143"/>
      <c r="S20" s="143"/>
      <c r="T20" s="143"/>
      <c r="U20" s="143"/>
      <c r="V20" s="143"/>
      <c r="W20" s="143"/>
      <c r="X20" s="143"/>
      <c r="Y20" s="143"/>
      <c r="Z20" s="143"/>
    </row>
    <row r="21" spans="1:26" x14ac:dyDescent="0.2">
      <c r="A21" s="51" t="s">
        <v>37</v>
      </c>
      <c r="B21" s="130">
        <f t="shared" si="4"/>
        <v>0.30000000000000004</v>
      </c>
      <c r="C21" s="144">
        <f t="shared" si="5"/>
        <v>0</v>
      </c>
      <c r="D21" s="144">
        <f t="shared" si="5"/>
        <v>0</v>
      </c>
      <c r="E21" s="144">
        <f t="shared" si="5"/>
        <v>0</v>
      </c>
      <c r="F21" s="144">
        <f t="shared" si="5"/>
        <v>0</v>
      </c>
      <c r="G21" s="144">
        <f t="shared" si="5"/>
        <v>0</v>
      </c>
      <c r="H21" s="144">
        <f t="shared" si="5"/>
        <v>0</v>
      </c>
      <c r="I21" s="144">
        <f t="shared" si="5"/>
        <v>0</v>
      </c>
      <c r="J21" s="144">
        <f t="shared" si="5"/>
        <v>0.1</v>
      </c>
      <c r="K21" s="144">
        <f t="shared" si="5"/>
        <v>0.1</v>
      </c>
      <c r="L21" s="144">
        <f t="shared" si="5"/>
        <v>0.1</v>
      </c>
      <c r="M21" s="144">
        <f t="shared" si="5"/>
        <v>0</v>
      </c>
      <c r="N21" s="143"/>
      <c r="O21" s="143"/>
      <c r="P21" s="143"/>
      <c r="Q21" s="143"/>
      <c r="R21" s="143"/>
      <c r="S21" s="143"/>
      <c r="T21" s="143"/>
      <c r="U21" s="143"/>
      <c r="V21" s="143"/>
      <c r="W21" s="143"/>
      <c r="X21" s="143"/>
      <c r="Y21" s="143"/>
      <c r="Z21" s="143"/>
    </row>
    <row r="22" spans="1:26" x14ac:dyDescent="0.2">
      <c r="A22" s="51" t="s">
        <v>2</v>
      </c>
      <c r="B22" s="130">
        <f t="shared" si="4"/>
        <v>1</v>
      </c>
      <c r="C22" s="144">
        <f t="shared" si="5"/>
        <v>0</v>
      </c>
      <c r="D22" s="144">
        <f t="shared" si="5"/>
        <v>0</v>
      </c>
      <c r="E22" s="144">
        <f t="shared" si="5"/>
        <v>0</v>
      </c>
      <c r="F22" s="144">
        <f t="shared" si="5"/>
        <v>0</v>
      </c>
      <c r="G22" s="144">
        <f t="shared" si="5"/>
        <v>0.25</v>
      </c>
      <c r="H22" s="144">
        <f t="shared" si="5"/>
        <v>0.5</v>
      </c>
      <c r="I22" s="144">
        <f t="shared" si="5"/>
        <v>0.25</v>
      </c>
      <c r="J22" s="144">
        <f t="shared" si="5"/>
        <v>0</v>
      </c>
      <c r="K22" s="144">
        <f t="shared" si="5"/>
        <v>0</v>
      </c>
      <c r="L22" s="144">
        <f t="shared" si="5"/>
        <v>0</v>
      </c>
      <c r="M22" s="144">
        <f t="shared" si="5"/>
        <v>0</v>
      </c>
      <c r="N22" s="143"/>
      <c r="O22" s="143"/>
      <c r="P22" s="143"/>
      <c r="Q22" s="143"/>
      <c r="R22" s="143"/>
      <c r="S22" s="143"/>
      <c r="T22" s="143"/>
      <c r="U22" s="143"/>
      <c r="V22" s="143"/>
      <c r="W22" s="143"/>
      <c r="X22" s="143"/>
      <c r="Y22" s="143"/>
      <c r="Z22" s="143"/>
    </row>
    <row r="23" spans="1:26" x14ac:dyDescent="0.2">
      <c r="A23" s="51" t="s">
        <v>3</v>
      </c>
      <c r="B23" s="130">
        <f t="shared" si="4"/>
        <v>0.45</v>
      </c>
      <c r="C23" s="144">
        <f t="shared" si="5"/>
        <v>0</v>
      </c>
      <c r="D23" s="144">
        <f t="shared" si="5"/>
        <v>0</v>
      </c>
      <c r="E23" s="144">
        <f t="shared" si="5"/>
        <v>0</v>
      </c>
      <c r="F23" s="144">
        <f t="shared" si="5"/>
        <v>0.1</v>
      </c>
      <c r="G23" s="144">
        <f t="shared" si="5"/>
        <v>0.1</v>
      </c>
      <c r="H23" s="144">
        <f t="shared" si="5"/>
        <v>0</v>
      </c>
      <c r="I23" s="144">
        <f t="shared" si="5"/>
        <v>0</v>
      </c>
      <c r="J23" s="144">
        <f t="shared" si="5"/>
        <v>0</v>
      </c>
      <c r="K23" s="144">
        <f t="shared" si="5"/>
        <v>0</v>
      </c>
      <c r="L23" s="144">
        <f t="shared" si="5"/>
        <v>0.25</v>
      </c>
      <c r="M23" s="144">
        <f t="shared" si="5"/>
        <v>0</v>
      </c>
      <c r="N23" s="143"/>
      <c r="O23" s="143"/>
      <c r="P23" s="143"/>
      <c r="Q23" s="143"/>
      <c r="R23" s="143"/>
      <c r="S23" s="143"/>
      <c r="T23" s="143"/>
      <c r="U23" s="143"/>
      <c r="V23" s="143"/>
      <c r="W23" s="143"/>
      <c r="X23" s="143"/>
      <c r="Y23" s="143"/>
      <c r="Z23" s="143"/>
    </row>
    <row r="24" spans="1:26" x14ac:dyDescent="0.2">
      <c r="A24" s="51" t="s">
        <v>46</v>
      </c>
      <c r="B24" s="130">
        <f t="shared" si="4"/>
        <v>0.35</v>
      </c>
      <c r="C24" s="144">
        <f t="shared" si="5"/>
        <v>0.1</v>
      </c>
      <c r="D24" s="144">
        <f t="shared" si="5"/>
        <v>0.05</v>
      </c>
      <c r="E24" s="144">
        <f t="shared" si="5"/>
        <v>0.05</v>
      </c>
      <c r="F24" s="144">
        <f t="shared" si="5"/>
        <v>0</v>
      </c>
      <c r="G24" s="144">
        <f t="shared" si="5"/>
        <v>0</v>
      </c>
      <c r="H24" s="144">
        <f t="shared" si="5"/>
        <v>0.05</v>
      </c>
      <c r="I24" s="144">
        <f t="shared" si="5"/>
        <v>0</v>
      </c>
      <c r="J24" s="144">
        <f t="shared" si="5"/>
        <v>0</v>
      </c>
      <c r="K24" s="144">
        <f t="shared" si="5"/>
        <v>0.05</v>
      </c>
      <c r="L24" s="144">
        <f t="shared" si="5"/>
        <v>0</v>
      </c>
      <c r="M24" s="144">
        <f t="shared" si="5"/>
        <v>0.05</v>
      </c>
      <c r="N24" s="143"/>
      <c r="O24" s="143"/>
      <c r="P24" s="143"/>
      <c r="Q24" s="143"/>
      <c r="R24" s="143"/>
      <c r="S24" s="143"/>
      <c r="T24" s="143"/>
      <c r="U24" s="143"/>
      <c r="V24" s="143"/>
      <c r="W24" s="143"/>
      <c r="X24" s="143"/>
      <c r="Y24" s="143"/>
      <c r="Z24" s="143"/>
    </row>
    <row r="25" spans="1:26" x14ac:dyDescent="0.2">
      <c r="A25" s="51" t="s">
        <v>48</v>
      </c>
      <c r="B25" s="130">
        <f t="shared" si="4"/>
        <v>0.2</v>
      </c>
      <c r="C25" s="145">
        <f t="shared" si="5"/>
        <v>0</v>
      </c>
      <c r="D25" s="145">
        <f t="shared" si="5"/>
        <v>0</v>
      </c>
      <c r="E25" s="145">
        <f t="shared" si="5"/>
        <v>0</v>
      </c>
      <c r="F25" s="145">
        <f t="shared" si="5"/>
        <v>0</v>
      </c>
      <c r="G25" s="145">
        <f t="shared" si="5"/>
        <v>0.05</v>
      </c>
      <c r="H25" s="145">
        <f t="shared" si="5"/>
        <v>0</v>
      </c>
      <c r="I25" s="145">
        <f t="shared" si="5"/>
        <v>0</v>
      </c>
      <c r="J25" s="145">
        <f t="shared" si="5"/>
        <v>0</v>
      </c>
      <c r="K25" s="145">
        <f t="shared" si="5"/>
        <v>0</v>
      </c>
      <c r="L25" s="145">
        <f t="shared" si="5"/>
        <v>0.15</v>
      </c>
      <c r="M25" s="145">
        <f t="shared" si="5"/>
        <v>0</v>
      </c>
      <c r="N25" s="57"/>
      <c r="O25" s="57"/>
      <c r="P25" s="57"/>
      <c r="Q25" s="57"/>
      <c r="R25" s="57"/>
      <c r="S25" s="57"/>
      <c r="T25" s="57"/>
      <c r="U25" s="57"/>
      <c r="V25" s="57"/>
      <c r="W25" s="57"/>
      <c r="X25" s="57"/>
      <c r="Y25" s="57"/>
      <c r="Z25" s="57"/>
    </row>
    <row r="29" spans="1:26" ht="11.25" customHeight="1" x14ac:dyDescent="0.2"/>
    <row r="30" spans="1:26" ht="11.25" customHeight="1" x14ac:dyDescent="0.2"/>
    <row r="31" spans="1:26" ht="11.25" customHeight="1" x14ac:dyDescent="0.2"/>
    <row r="32" spans="1:26"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sheetData>
  <sortState xmlns:xlrd2="http://schemas.microsoft.com/office/spreadsheetml/2017/richdata2" ref="AB5:AB19">
    <sortCondition ref="AB5:AB19"/>
  </sortState>
  <phoneticPr fontId="7" type="noConversion"/>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CA737DEAE8A247BCDD479F9723B1C8" ma:contentTypeVersion="10" ma:contentTypeDescription="Create a new document." ma:contentTypeScope="" ma:versionID="5c0b3935a62fcaac6f109058124ff965">
  <xsd:schema xmlns:xsd="http://www.w3.org/2001/XMLSchema" xmlns:xs="http://www.w3.org/2001/XMLSchema" xmlns:p="http://schemas.microsoft.com/office/2006/metadata/properties" xmlns:ns2="4bc292d2-0422-4693-80cd-113535c2b08d" xmlns:ns3="b32ef3ea-e723-4899-a984-a29a6e4802c7" targetNamespace="http://schemas.microsoft.com/office/2006/metadata/properties" ma:root="true" ma:fieldsID="d3a6b16f3d0e6623b9073f0b2e59f79c" ns2:_="" ns3:_="">
    <xsd:import namespace="4bc292d2-0422-4693-80cd-113535c2b08d"/>
    <xsd:import namespace="b32ef3ea-e723-4899-a984-a29a6e4802c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c292d2-0422-4693-80cd-113535c2b0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159e663-eeee-4513-b2d5-cafe0fb664fa"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2ef3ea-e723-4899-a984-a29a6e4802c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214f67f-73db-4dd8-84ba-1aa6481f2fc4}" ma:internalName="TaxCatchAll" ma:showField="CatchAllData" ma:web="b32ef3ea-e723-4899-a984-a29a6e4802c7">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c292d2-0422-4693-80cd-113535c2b08d">
      <Terms xmlns="http://schemas.microsoft.com/office/infopath/2007/PartnerControls"/>
    </lcf76f155ced4ddcb4097134ff3c332f>
    <TaxCatchAll xmlns="b32ef3ea-e723-4899-a984-a29a6e4802c7" xsi:nil="true"/>
  </documentManagement>
</p:properties>
</file>

<file path=customXml/itemProps1.xml><?xml version="1.0" encoding="utf-8"?>
<ds:datastoreItem xmlns:ds="http://schemas.openxmlformats.org/officeDocument/2006/customXml" ds:itemID="{8741F736-0D35-4E25-A370-7213D793B5FC}"/>
</file>

<file path=customXml/itemProps2.xml><?xml version="1.0" encoding="utf-8"?>
<ds:datastoreItem xmlns:ds="http://schemas.openxmlformats.org/officeDocument/2006/customXml" ds:itemID="{4A40CE2C-9CD1-46D8-B8DA-630CB6DC5268}"/>
</file>

<file path=customXml/itemProps3.xml><?xml version="1.0" encoding="utf-8"?>
<ds:datastoreItem xmlns:ds="http://schemas.openxmlformats.org/officeDocument/2006/customXml" ds:itemID="{4CD8CEDF-D182-4CD5-A929-4A158DD11D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QPR_Template_schedule_Progress</vt:lpstr>
      <vt:lpstr>Actual Progress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bghirt</dc:creator>
  <cp:lastModifiedBy>Christine Kline</cp:lastModifiedBy>
  <cp:lastPrinted>2023-09-14T18:46:01Z</cp:lastPrinted>
  <dcterms:created xsi:type="dcterms:W3CDTF">2017-11-01T20:49:36Z</dcterms:created>
  <dcterms:modified xsi:type="dcterms:W3CDTF">2024-01-18T16:21:23Z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0x0101009ECA737DEAE8A247BCDD479F9723B1C8</vt:lpwstr>
  </property>
</Properties>
</file>